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d\Desktop\"/>
    </mc:Choice>
  </mc:AlternateContent>
  <xr:revisionPtr revIDLastSave="0" documentId="8_{CC32EEA1-C439-462F-8F91-AA94837D5A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 位置" sheetId="1" r:id="rId1"/>
    <sheet name="2 表1-4-1" sheetId="2" r:id="rId2"/>
    <sheet name="5 禁采区" sheetId="5" r:id="rId3"/>
    <sheet name="6 保留区" sheetId="6" r:id="rId4"/>
    <sheet name="7 可采区" sheetId="7" r:id="rId5"/>
    <sheet name="9.2 分区汇总" sheetId="9" r:id="rId6"/>
  </sheets>
  <calcPr calcId="191029"/>
</workbook>
</file>

<file path=xl/calcChain.xml><?xml version="1.0" encoding="utf-8"?>
<calcChain xmlns="http://schemas.openxmlformats.org/spreadsheetml/2006/main">
  <c r="T117" i="9" l="1"/>
  <c r="Q117" i="9"/>
  <c r="N117" i="9"/>
  <c r="S116" i="9"/>
  <c r="R116" i="9"/>
  <c r="E116" i="9"/>
  <c r="D116" i="9"/>
  <c r="AA113" i="9"/>
  <c r="X113" i="9"/>
  <c r="U113" i="9"/>
  <c r="S113" i="9"/>
  <c r="R113" i="9"/>
  <c r="E113" i="9"/>
  <c r="D113" i="9"/>
  <c r="AA105" i="9"/>
  <c r="X105" i="9"/>
  <c r="U105" i="9"/>
  <c r="S105" i="9"/>
  <c r="R105" i="9"/>
  <c r="E105" i="9"/>
  <c r="D105" i="9"/>
  <c r="X95" i="9"/>
  <c r="U95" i="9"/>
  <c r="S95" i="9"/>
  <c r="R95" i="9"/>
  <c r="P95" i="9"/>
  <c r="O95" i="9"/>
  <c r="E95" i="9"/>
  <c r="D95" i="9"/>
  <c r="AA94" i="9"/>
  <c r="AA93" i="9"/>
  <c r="AA92" i="9"/>
  <c r="AA91" i="9"/>
  <c r="AA90" i="9"/>
  <c r="AA89" i="9"/>
  <c r="AA95" i="9" s="1"/>
  <c r="AA88" i="9"/>
  <c r="AA86" i="9"/>
  <c r="AA84" i="9"/>
  <c r="AA82" i="9"/>
  <c r="X82" i="9"/>
  <c r="U82" i="9"/>
  <c r="S82" i="9"/>
  <c r="R82" i="9"/>
  <c r="P82" i="9"/>
  <c r="O82" i="9"/>
  <c r="E82" i="9"/>
  <c r="D82" i="9"/>
  <c r="AA43" i="9"/>
  <c r="X43" i="9"/>
  <c r="U43" i="9"/>
  <c r="S43" i="9"/>
  <c r="R43" i="9"/>
  <c r="P43" i="9"/>
  <c r="O43" i="9"/>
  <c r="E43" i="9"/>
  <c r="D43" i="9"/>
  <c r="AA21" i="9"/>
  <c r="X21" i="9"/>
  <c r="X117" i="9" s="1"/>
  <c r="U21" i="9"/>
  <c r="U117" i="9" s="1"/>
  <c r="S21" i="9"/>
  <c r="S117" i="9" s="1"/>
  <c r="R21" i="9"/>
  <c r="R117" i="9" s="1"/>
  <c r="P21" i="9"/>
  <c r="P117" i="9" s="1"/>
  <c r="O21" i="9"/>
  <c r="O117" i="9" s="1"/>
  <c r="E21" i="9"/>
  <c r="E117" i="9" s="1"/>
  <c r="D21" i="9"/>
  <c r="D117" i="9" s="1"/>
  <c r="Z6" i="9"/>
  <c r="Y6" i="9"/>
  <c r="N56" i="7"/>
  <c r="D56" i="7"/>
  <c r="O55" i="7"/>
  <c r="N55" i="7"/>
  <c r="K55" i="7"/>
  <c r="O50" i="7"/>
  <c r="N50" i="7"/>
  <c r="K50" i="7"/>
  <c r="O43" i="7"/>
  <c r="N43" i="7"/>
  <c r="K43" i="7"/>
  <c r="O39" i="7"/>
  <c r="N39" i="7"/>
  <c r="K39" i="7"/>
  <c r="O20" i="7"/>
  <c r="N20" i="7"/>
  <c r="K20" i="7"/>
  <c r="O9" i="7"/>
  <c r="O56" i="7" s="1"/>
  <c r="N9" i="7"/>
  <c r="K9" i="7"/>
  <c r="K56" i="7" s="1"/>
  <c r="D43" i="6"/>
  <c r="L27" i="6"/>
  <c r="K27" i="6"/>
  <c r="L22" i="6"/>
  <c r="K22" i="6"/>
  <c r="L15" i="6"/>
  <c r="K15" i="6"/>
  <c r="L11" i="6"/>
  <c r="L43" i="6" s="1"/>
  <c r="K11" i="6"/>
  <c r="K43" i="6" s="1"/>
  <c r="L55" i="5"/>
  <c r="D55" i="5"/>
  <c r="L54" i="5"/>
  <c r="K54" i="5"/>
  <c r="L51" i="5"/>
  <c r="K51" i="5"/>
  <c r="L47" i="5"/>
  <c r="K47" i="5"/>
  <c r="L43" i="5"/>
  <c r="K43" i="5"/>
  <c r="L37" i="5"/>
  <c r="K37" i="5"/>
  <c r="L22" i="5"/>
  <c r="K22" i="5"/>
  <c r="L13" i="5"/>
  <c r="K13" i="5"/>
  <c r="K55" i="5" s="1"/>
  <c r="O47" i="2"/>
  <c r="N47" i="2"/>
  <c r="M47" i="2"/>
  <c r="K47" i="2"/>
  <c r="J47" i="2"/>
  <c r="E47" i="2"/>
  <c r="D47" i="2"/>
  <c r="O44" i="2"/>
  <c r="N44" i="2"/>
  <c r="M44" i="2"/>
  <c r="L44" i="2"/>
  <c r="K44" i="2"/>
  <c r="J44" i="2"/>
  <c r="E44" i="2"/>
  <c r="D44" i="2"/>
  <c r="O39" i="2"/>
  <c r="N39" i="2"/>
  <c r="M39" i="2"/>
  <c r="K39" i="2"/>
  <c r="J39" i="2"/>
  <c r="H39" i="2"/>
  <c r="G39" i="2"/>
  <c r="E39" i="2"/>
  <c r="D39" i="2"/>
  <c r="O34" i="2"/>
  <c r="N34" i="2"/>
  <c r="M34" i="2"/>
  <c r="L34" i="2"/>
  <c r="K34" i="2"/>
  <c r="J34" i="2"/>
  <c r="I34" i="2"/>
  <c r="H34" i="2"/>
  <c r="G34" i="2"/>
  <c r="F34" i="2"/>
  <c r="E34" i="2"/>
  <c r="D34" i="2"/>
  <c r="O25" i="2"/>
  <c r="N25" i="2"/>
  <c r="M25" i="2"/>
  <c r="L25" i="2"/>
  <c r="K25" i="2"/>
  <c r="J25" i="2"/>
  <c r="I25" i="2"/>
  <c r="H25" i="2"/>
  <c r="G25" i="2"/>
  <c r="F25" i="2"/>
  <c r="E25" i="2"/>
  <c r="D25" i="2"/>
  <c r="O14" i="2"/>
  <c r="O50" i="2" s="1"/>
  <c r="N14" i="2"/>
  <c r="N50" i="2" s="1"/>
  <c r="M14" i="2"/>
  <c r="M50" i="2" s="1"/>
  <c r="L14" i="2"/>
  <c r="L50" i="2" s="1"/>
  <c r="K14" i="2"/>
  <c r="K50" i="2" s="1"/>
  <c r="J14" i="2"/>
  <c r="J50" i="2" s="1"/>
  <c r="I14" i="2"/>
  <c r="I50" i="2" s="1"/>
  <c r="H14" i="2"/>
  <c r="H50" i="2" s="1"/>
  <c r="G14" i="2"/>
  <c r="G50" i="2" s="1"/>
  <c r="F14" i="2"/>
  <c r="F50" i="2" s="1"/>
  <c r="E14" i="2"/>
  <c r="E50" i="2" s="1"/>
  <c r="D14" i="2"/>
  <c r="D50" i="2" s="1"/>
  <c r="E50" i="1"/>
  <c r="D50" i="1"/>
  <c r="E47" i="1"/>
  <c r="D47" i="1"/>
  <c r="E44" i="1"/>
  <c r="D44" i="1"/>
  <c r="E39" i="1"/>
  <c r="D39" i="1"/>
  <c r="E34" i="1"/>
  <c r="D34" i="1"/>
  <c r="E25" i="1"/>
  <c r="D25" i="1"/>
  <c r="E14" i="1"/>
  <c r="E51" i="1" s="1"/>
  <c r="D14" i="1"/>
  <c r="AA117" i="9" l="1"/>
  <c r="D51" i="1"/>
</calcChain>
</file>

<file path=xl/sharedStrings.xml><?xml version="1.0" encoding="utf-8"?>
<sst xmlns="http://schemas.openxmlformats.org/spreadsheetml/2006/main" count="1302" uniqueCount="383">
  <si>
    <t>孔兑</t>
  </si>
  <si>
    <t>序号</t>
  </si>
  <si>
    <t>河流名称</t>
  </si>
  <si>
    <t>境内河长</t>
  </si>
  <si>
    <t>规划河长</t>
  </si>
  <si>
    <t>规划河道起终点地理坐标</t>
  </si>
  <si>
    <t>起点</t>
  </si>
  <si>
    <t>终点</t>
  </si>
  <si>
    <t>km</t>
  </si>
  <si>
    <t>E</t>
  </si>
  <si>
    <t>N</t>
  </si>
  <si>
    <t>卜尔色太沟</t>
  </si>
  <si>
    <t>1 卜尔色太沟主沟</t>
  </si>
  <si>
    <t>109°12′52.33711″</t>
  </si>
  <si>
    <t>40°3′20.39580″</t>
  </si>
  <si>
    <t>109°12′18.13027″</t>
  </si>
  <si>
    <t>1.1 昌汗沟（卜尔色太沟支沟）</t>
  </si>
  <si>
    <t>109°10′8.81680″</t>
  </si>
  <si>
    <t>40°6′19.80375″</t>
  </si>
  <si>
    <t>109°13′25.48934″</t>
  </si>
  <si>
    <t>40°8′21.05762″</t>
  </si>
  <si>
    <t>1.1.1昌 汗沟右支</t>
  </si>
  <si>
    <t>109°9′34.13567″</t>
  </si>
  <si>
    <t>40°3′49.00278″</t>
  </si>
  <si>
    <t>1.1,2 昌汗沟左支</t>
  </si>
  <si>
    <t>109°6′52.99271″</t>
  </si>
  <si>
    <t>40°4′26.60340″</t>
  </si>
  <si>
    <t>109°10′3.69323″</t>
  </si>
  <si>
    <t>40°6′24.15695″</t>
  </si>
  <si>
    <t>1.2 纳林沟（卜尔色太沟支沟）</t>
  </si>
  <si>
    <t>109°11′5.68389″</t>
  </si>
  <si>
    <t>40°10′4.06924″</t>
  </si>
  <si>
    <t>109°10′56.74089″</t>
  </si>
  <si>
    <t>40°14′53.91537″</t>
  </si>
  <si>
    <t>1.3 叭尔洞沟（卜尔色太沟支沟）</t>
  </si>
  <si>
    <t>109°6′0.75277″</t>
  </si>
  <si>
    <t>40°8′8.69736″</t>
  </si>
  <si>
    <t>109°16′23.66073″</t>
  </si>
  <si>
    <t>40°21′54.73421″</t>
  </si>
  <si>
    <t>1.3.1 叭尔洞沟右支</t>
  </si>
  <si>
    <t>109°6′57.24602″</t>
  </si>
  <si>
    <t>40°5′50.24085″</t>
  </si>
  <si>
    <t>1.3,2 叭尔洞沟左支</t>
  </si>
  <si>
    <t>109°6′7.99712″</t>
  </si>
  <si>
    <t>40°5′47.94565″</t>
  </si>
  <si>
    <t>109°5′57.38031″</t>
  </si>
  <si>
    <t>40°8′8.58430″</t>
  </si>
  <si>
    <t>合计</t>
  </si>
  <si>
    <t>黑赖沟</t>
  </si>
  <si>
    <t>2.1黑赖沟</t>
  </si>
  <si>
    <t>109°16′47.54475″</t>
  </si>
  <si>
    <t>39°56′56.32381″</t>
  </si>
  <si>
    <t>109°26′57.60689″</t>
  </si>
  <si>
    <t>40°27′31.16793″</t>
  </si>
  <si>
    <t>2.2耳子耳沟</t>
  </si>
  <si>
    <t>109°26′30.43862″</t>
  </si>
  <si>
    <t>39°59′44.39545″</t>
  </si>
  <si>
    <t>109°25′15.86249″</t>
  </si>
  <si>
    <t>40°12′58.09837″</t>
  </si>
  <si>
    <t>2.3高家渠</t>
  </si>
  <si>
    <t>109°25′22.29485″</t>
  </si>
  <si>
    <t>40°6′7.70905″</t>
  </si>
  <si>
    <t>109°23′5.65943″</t>
  </si>
  <si>
    <t>40°7′21.31320″</t>
  </si>
  <si>
    <t>2.4呼斯图沟</t>
  </si>
  <si>
    <t>109°26′0.69480″</t>
  </si>
  <si>
    <t>40°4′17.62418″</t>
  </si>
  <si>
    <t>109°22′31.37067″</t>
  </si>
  <si>
    <t>40°5′57.22988″</t>
  </si>
  <si>
    <t>2.5黑塔沟</t>
  </si>
  <si>
    <t>109°24′28.43753″</t>
  </si>
  <si>
    <t>39°59′41.88080″</t>
  </si>
  <si>
    <t>109°21′19.58045″</t>
  </si>
  <si>
    <t>40°4′3.75703″</t>
  </si>
  <si>
    <t>2.6本坝沟</t>
  </si>
  <si>
    <t>109°25′25.78759″</t>
  </si>
  <si>
    <t>40°2′39.12219″</t>
  </si>
  <si>
    <t>109°23′1.78683″</t>
  </si>
  <si>
    <t>40°2′54.99787″</t>
  </si>
  <si>
    <t>2.7哈拉汗图沟</t>
  </si>
  <si>
    <t>109°22′31.61826″</t>
  </si>
  <si>
    <t>39°57′2.19820″</t>
  </si>
  <si>
    <t>109°19′53.53921″</t>
  </si>
  <si>
    <t>40°1′14.76711″</t>
  </si>
  <si>
    <t>2.8速机沟</t>
  </si>
  <si>
    <t>109°31′20.25615″</t>
  </si>
  <si>
    <t>40°7′40.53116″</t>
  </si>
  <si>
    <t>109°34′7.75593″</t>
  </si>
  <si>
    <t>40°13′48.53724″</t>
  </si>
  <si>
    <t>2.9昌汗沟</t>
  </si>
  <si>
    <t>109°17′56.02864″</t>
  </si>
  <si>
    <t>40°6′0.76252″</t>
  </si>
  <si>
    <t>109°22′40.49010″</t>
  </si>
  <si>
    <t>40°14′40.82970″</t>
  </si>
  <si>
    <t>2.10昂坑池沟</t>
  </si>
  <si>
    <t>109°17′44.19016″</t>
  </si>
  <si>
    <t>40°6′23.36767″</t>
  </si>
  <si>
    <t>109°21′8.19905″</t>
  </si>
  <si>
    <t>40°18′0.23286″</t>
  </si>
  <si>
    <t>西柳沟</t>
  </si>
  <si>
    <t>3.1西柳沟</t>
  </si>
  <si>
    <t>109°35′27.89942″</t>
  </si>
  <si>
    <t>39°57′20.02155″</t>
  </si>
  <si>
    <t>109°40′38.74918″</t>
  </si>
  <si>
    <t>40°28′15.00509″</t>
  </si>
  <si>
    <t>3.2乌兰斯太沟</t>
  </si>
  <si>
    <t>109°45′25.30791″</t>
  </si>
  <si>
    <t>40°0′38.79144″</t>
  </si>
  <si>
    <t>109°45′23.05215″</t>
  </si>
  <si>
    <t>40°13′9.96708″</t>
  </si>
  <si>
    <t>3.3黑塔沟</t>
  </si>
  <si>
    <t>109°44′58.03144″</t>
  </si>
  <si>
    <t>40°4′31.61427″</t>
  </si>
  <si>
    <t>109°41′15.88896″</t>
  </si>
  <si>
    <t>40°10′30.91015″</t>
  </si>
  <si>
    <t>3.4昌汉沟</t>
  </si>
  <si>
    <t>109°44′47.64958″</t>
  </si>
  <si>
    <t>39°59′42.85134″</t>
  </si>
  <si>
    <t>109°37′33.33382″</t>
  </si>
  <si>
    <t>40°5′11.53496″</t>
  </si>
  <si>
    <t>3.5大哈他图沟</t>
  </si>
  <si>
    <t>109°42′26.55474″</t>
  </si>
  <si>
    <t>39°54′25.20545″</t>
  </si>
  <si>
    <t>109°37′20.83830″</t>
  </si>
  <si>
    <t>40°1′50.97460″</t>
  </si>
  <si>
    <t>3.6马利昌汉沟</t>
  </si>
  <si>
    <t>109°31′36.16773″</t>
  </si>
  <si>
    <t>40°2′56.47480″</t>
  </si>
  <si>
    <t>109°37′31.80782″</t>
  </si>
  <si>
    <t>40°5′58.15981″</t>
  </si>
  <si>
    <t>3.7艾来色太沟</t>
  </si>
  <si>
    <t>109°28′54.85202″</t>
  </si>
  <si>
    <t>39°58′29.59011″</t>
  </si>
  <si>
    <t>109°37′8.23146″</t>
  </si>
  <si>
    <t>40°2′3.27097″</t>
  </si>
  <si>
    <t>3.8小哈他图</t>
  </si>
  <si>
    <t>109°44′54.08083″</t>
  </si>
  <si>
    <t>39°57′42.24775″</t>
  </si>
  <si>
    <t>109°40′23.20584″</t>
  </si>
  <si>
    <t>39°58′33.64543″</t>
  </si>
  <si>
    <t>哈什拉川</t>
  </si>
  <si>
    <t>4.1哈什拉川主沟</t>
  </si>
  <si>
    <t>110°11′28.98242″</t>
  </si>
  <si>
    <t>39°52′57.46637″</t>
  </si>
  <si>
    <t>110°15′50.80712″</t>
  </si>
  <si>
    <t>40°26′48.37380″</t>
  </si>
  <si>
    <t>4.2可图沟</t>
  </si>
  <si>
    <t>110°16′43.01606″</t>
  </si>
  <si>
    <t>39°54′13.39794″</t>
  </si>
  <si>
    <t>110°7′59.56496″</t>
  </si>
  <si>
    <t>40°1′8.11462″</t>
  </si>
  <si>
    <t>4.3大纳林</t>
  </si>
  <si>
    <t>110°16′14.80274″</t>
  </si>
  <si>
    <t>39°57′27.91280″</t>
  </si>
  <si>
    <t>110°12′38.79646″</t>
  </si>
  <si>
    <t>40°9′14.51947″</t>
  </si>
  <si>
    <t>4.4小纳林</t>
  </si>
  <si>
    <t>110°14′8.07134″</t>
  </si>
  <si>
    <t>39°59′30.54091″</t>
  </si>
  <si>
    <t>110°9′31.52467″</t>
  </si>
  <si>
    <t>40°4′27.32080″</t>
  </si>
  <si>
    <t>母花河</t>
  </si>
  <si>
    <t>5.1母花河主沟</t>
  </si>
  <si>
    <t>110°21′27.89058″</t>
  </si>
  <si>
    <t>39°52′58.18804″</t>
  </si>
  <si>
    <t>110°22′34.30215″</t>
  </si>
  <si>
    <t>40°23′59.20738″</t>
  </si>
  <si>
    <t>5.2小母花河</t>
  </si>
  <si>
    <t>110°19′37.69542″</t>
  </si>
  <si>
    <t>39°54′14.93377″</t>
  </si>
  <si>
    <t>110°21′12.77098″</t>
  </si>
  <si>
    <t>39°58′32.08597″</t>
  </si>
  <si>
    <t>5.3昌汉麻太沟</t>
  </si>
  <si>
    <t>110°25′6.20577″</t>
  </si>
  <si>
    <t>39°56′57.39555″</t>
  </si>
  <si>
    <t>110°22′19.82946″</t>
  </si>
  <si>
    <t>40°3′30.18081″</t>
  </si>
  <si>
    <t>杨家渠</t>
  </si>
  <si>
    <t>110°25′42.41183″</t>
  </si>
  <si>
    <t>39°55′33.55944″</t>
  </si>
  <si>
    <t>110°22′26.67865″</t>
  </si>
  <si>
    <t>39°56′55.78535″</t>
  </si>
  <si>
    <t>东柳沟</t>
  </si>
  <si>
    <t>6.1东柳沟</t>
  </si>
  <si>
    <t>110°26′31.33322″</t>
  </si>
  <si>
    <t>39°56′3.99345″</t>
  </si>
  <si>
    <t>110°33′13.26158″</t>
  </si>
  <si>
    <t>40°18′59.86216″</t>
  </si>
  <si>
    <t>6.2武当沟</t>
  </si>
  <si>
    <t>110°34′6.06740″</t>
  </si>
  <si>
    <t>39°57′54.91691″</t>
  </si>
  <si>
    <t>110°31′4.82094″</t>
  </si>
  <si>
    <t>40°0′25.10689″</t>
  </si>
  <si>
    <t>罕台川</t>
  </si>
  <si>
    <t>109°50′47.46001″</t>
  </si>
  <si>
    <t>39°51′7.23193″</t>
  </si>
  <si>
    <t>109°51′13.41357″</t>
  </si>
  <si>
    <t>40°30′14.15031″</t>
  </si>
  <si>
    <t>壕庆河</t>
  </si>
  <si>
    <t>110°2′36.32634″</t>
  </si>
  <si>
    <t>40°7′4.03606″</t>
  </si>
  <si>
    <t>110°6′8.94596″</t>
  </si>
  <si>
    <t>40°23′15.82950″</t>
  </si>
  <si>
    <t>总计</t>
  </si>
  <si>
    <t>表1-4-1达拉特旗（2020年-2024年）河道采砂规划（修编版）  保留区、禁采区、可采区数量、长度、面积、可采砂量汇总表</t>
  </si>
  <si>
    <t>规 划 河 段 分 区</t>
  </si>
  <si>
    <t>保留区</t>
  </si>
  <si>
    <t>禁采区</t>
  </si>
  <si>
    <t>可  采  区</t>
  </si>
  <si>
    <t>数量</t>
  </si>
  <si>
    <t>长度</t>
  </si>
  <si>
    <t>面积</t>
  </si>
  <si>
    <t>可采砂量</t>
  </si>
  <si>
    <t>个</t>
  </si>
  <si>
    <r>
      <rPr>
        <b/>
        <sz val="8"/>
        <rFont val="宋体"/>
        <family val="3"/>
        <charset val="134"/>
      </rPr>
      <t>m</t>
    </r>
    <r>
      <rPr>
        <b/>
        <vertAlign val="superscript"/>
        <sz val="8"/>
        <rFont val="宋体"/>
        <family val="3"/>
        <charset val="134"/>
      </rPr>
      <t>2</t>
    </r>
  </si>
  <si>
    <r>
      <rPr>
        <b/>
        <sz val="8"/>
        <rFont val="宋体"/>
        <family val="3"/>
        <charset val="134"/>
      </rPr>
      <t>m</t>
    </r>
    <r>
      <rPr>
        <b/>
        <vertAlign val="superscript"/>
        <sz val="8"/>
        <rFont val="宋体"/>
        <family val="3"/>
        <charset val="134"/>
      </rPr>
      <t>3</t>
    </r>
  </si>
  <si>
    <t>2.1黑赖沟主沟</t>
  </si>
  <si>
    <t>3.1西柳沟主沟</t>
  </si>
  <si>
    <t>2000坐标</t>
  </si>
  <si>
    <t>5.4杨家渠</t>
  </si>
  <si>
    <t>禁采区编号</t>
  </si>
  <si>
    <t>中心桩号</t>
  </si>
  <si>
    <t>禁采原因简述</t>
  </si>
  <si>
    <t>自</t>
  </si>
  <si>
    <t>至</t>
  </si>
  <si>
    <t>m</t>
  </si>
  <si>
    <t>y</t>
  </si>
  <si>
    <t>x</t>
  </si>
  <si>
    <t>J1</t>
  </si>
  <si>
    <t>K16+423.0</t>
  </si>
  <si>
    <t>K52+667.9</t>
  </si>
  <si>
    <t>风积沙区、黄河冲积平原区</t>
  </si>
  <si>
    <t>K2+450</t>
  </si>
  <si>
    <t>K2+550</t>
  </si>
  <si>
    <t>公路桥</t>
  </si>
  <si>
    <t>J2</t>
  </si>
  <si>
    <t>K6+375.0</t>
  </si>
  <si>
    <t>K6+580.0</t>
  </si>
  <si>
    <t>铁路桥</t>
  </si>
  <si>
    <t>J3</t>
  </si>
  <si>
    <t>K8+515.0</t>
  </si>
  <si>
    <t>K10+561.2</t>
  </si>
  <si>
    <t>生态红线范围</t>
  </si>
  <si>
    <t>K0+000.0</t>
  </si>
  <si>
    <t>K43+468.7</t>
  </si>
  <si>
    <t>K5+412.0</t>
  </si>
  <si>
    <t>K4+980.4</t>
  </si>
  <si>
    <t>K3+553.0</t>
  </si>
  <si>
    <t>K3+793.0</t>
  </si>
  <si>
    <t>K16+232.0</t>
  </si>
  <si>
    <t>K16+487.0</t>
  </si>
  <si>
    <t>K23+921.0</t>
  </si>
  <si>
    <t>K71+700</t>
  </si>
  <si>
    <t>K8+770.0</t>
  </si>
  <si>
    <t>K27+628.9</t>
  </si>
  <si>
    <t>K8+283.0</t>
  </si>
  <si>
    <t>K9+280.0</t>
  </si>
  <si>
    <t>K11+890.0</t>
  </si>
  <si>
    <t>K12+185.0</t>
  </si>
  <si>
    <t>K21+172.2</t>
  </si>
  <si>
    <t>K27+865.6</t>
  </si>
  <si>
    <t>K8+053.0</t>
  </si>
  <si>
    <t>K8+432.0</t>
  </si>
  <si>
    <t>K9+780.0</t>
  </si>
  <si>
    <t>K9+994.0</t>
  </si>
  <si>
    <t>K25+236.0</t>
  </si>
  <si>
    <t>K25+479.0</t>
  </si>
  <si>
    <t>J4</t>
  </si>
  <si>
    <t>K30+281.0</t>
  </si>
  <si>
    <t>K30+537.0</t>
  </si>
  <si>
    <t>J5</t>
  </si>
  <si>
    <t>K38+536.0</t>
  </si>
  <si>
    <t>K71+316.5</t>
  </si>
  <si>
    <t>K17+400.0</t>
  </si>
  <si>
    <t>K17+600.0</t>
  </si>
  <si>
    <t>K25+532.0</t>
  </si>
  <si>
    <t>K25+800.0</t>
  </si>
  <si>
    <t>K12+156.0</t>
  </si>
  <si>
    <t>K12+913.0</t>
  </si>
  <si>
    <t>K2+200.0</t>
  </si>
  <si>
    <t>K2+400.0</t>
  </si>
  <si>
    <t>K15+052.0</t>
  </si>
  <si>
    <t>K15+536.0</t>
  </si>
  <si>
    <t>K5+093.0</t>
  </si>
  <si>
    <t>K6+0.0</t>
  </si>
  <si>
    <t>K15+757.0</t>
  </si>
  <si>
    <t>K16+049.0</t>
  </si>
  <si>
    <t>K5+300.0</t>
  </si>
  <si>
    <t>K5+500.0</t>
  </si>
  <si>
    <t>K13+400.0</t>
  </si>
  <si>
    <t>K13+650.0</t>
  </si>
  <si>
    <t xml:space="preserve">K20+011.0 </t>
  </si>
  <si>
    <t>K20+348.0</t>
  </si>
  <si>
    <t>K29+861.0</t>
  </si>
  <si>
    <t>K71+988.2</t>
  </si>
  <si>
    <t>K9+868.0</t>
  </si>
  <si>
    <t>K10+063.0</t>
  </si>
  <si>
    <t>K18+157.0</t>
  </si>
  <si>
    <t>K24+735.1</t>
  </si>
  <si>
    <t>K5+325.0</t>
  </si>
  <si>
    <t>K5+512.0</t>
  </si>
  <si>
    <t>K17+604.5</t>
  </si>
  <si>
    <t>K18+229.5</t>
  </si>
  <si>
    <t>K26+544.3</t>
  </si>
  <si>
    <t>K68+724.1</t>
  </si>
  <si>
    <t>K9+384</t>
  </si>
  <si>
    <t>K10+010.5</t>
  </si>
  <si>
    <t>K16+044.0</t>
  </si>
  <si>
    <t>K16+252.4</t>
  </si>
  <si>
    <t>K23+658.2</t>
  </si>
  <si>
    <t>K66+553.5</t>
  </si>
  <si>
    <t>6.3武当沟</t>
  </si>
  <si>
    <t>K2+826.8</t>
  </si>
  <si>
    <t>K3+985.1</t>
  </si>
  <si>
    <t>K81+307.2</t>
  </si>
  <si>
    <t>上游河到窄，中游东胜区、树林召水源地，下游黄河平原区</t>
  </si>
  <si>
    <t>K38+266.2</t>
  </si>
  <si>
    <t>河到窄，风积沙区</t>
  </si>
  <si>
    <t>表6-3-1  达拉特旗（2020年-2024年）河道采砂规划（修编版）  保留区位置分布表</t>
  </si>
  <si>
    <t>保留区编号</t>
  </si>
  <si>
    <t>保留原因简述</t>
  </si>
  <si>
    <t>B1</t>
  </si>
  <si>
    <t>K4+972.0</t>
  </si>
  <si>
    <t>K2+791.0</t>
  </si>
  <si>
    <t>K2+K2+450</t>
  </si>
  <si>
    <t>B2</t>
  </si>
  <si>
    <t>B3</t>
  </si>
  <si>
    <t>K7+550.0</t>
  </si>
  <si>
    <t>K9+873.6</t>
  </si>
  <si>
    <t>K7+414.0</t>
  </si>
  <si>
    <t>K4+287.0</t>
  </si>
  <si>
    <t>K11+354.0</t>
  </si>
  <si>
    <t>K0+000</t>
  </si>
  <si>
    <t>K12+531.0</t>
  </si>
  <si>
    <t>K9+309.9</t>
  </si>
  <si>
    <t>K14+979.4</t>
  </si>
  <si>
    <t>K5+808.3</t>
  </si>
  <si>
    <t>K6+695.0</t>
  </si>
  <si>
    <t>表6-2-2 达拉特旗（2020年-2024年）河道采砂规划（修编版）  可采位置、长度、面积、采量表</t>
  </si>
  <si>
    <t>可采区编号</t>
  </si>
  <si>
    <t>可采区</t>
  </si>
  <si>
    <t>均宽</t>
  </si>
  <si>
    <t>均深</t>
  </si>
  <si>
    <t>可采总量</t>
  </si>
  <si>
    <t>M</t>
  </si>
  <si>
    <t>K1</t>
  </si>
  <si>
    <t>K6+538.5</t>
  </si>
  <si>
    <t>1.1,3 昌汗沟左支</t>
  </si>
  <si>
    <t>K6+132.6</t>
  </si>
  <si>
    <t>K2</t>
  </si>
  <si>
    <t>K3</t>
  </si>
  <si>
    <t>K4+250.5</t>
  </si>
  <si>
    <t>K6+409.5</t>
  </si>
  <si>
    <t>K10+879.0</t>
  </si>
  <si>
    <t>K3+821.1</t>
  </si>
  <si>
    <t>K16+10.8</t>
  </si>
  <si>
    <t>K4</t>
  </si>
  <si>
    <t>K5</t>
  </si>
  <si>
    <t>K26+929.8</t>
  </si>
  <si>
    <t>K13+350.2</t>
  </si>
  <si>
    <t>K15+787.4</t>
  </si>
  <si>
    <t>K16+458.3</t>
  </si>
  <si>
    <t>K11+625.9</t>
  </si>
  <si>
    <t>K14+762.4</t>
  </si>
  <si>
    <t>K0+000.0-</t>
  </si>
  <si>
    <t>K7+165.2</t>
  </si>
  <si>
    <t>K18+675.7</t>
  </si>
  <si>
    <t>地面高程</t>
  </si>
  <si>
    <t>起点开采底高程</t>
  </si>
  <si>
    <t>终点开采底高程</t>
  </si>
  <si>
    <t>表9-1-1  达拉特旗（2020年-2024年）河道采砂规划（修编版）  分区汇总表</t>
  </si>
  <si>
    <t>规划河段2000坐标</t>
  </si>
  <si>
    <t>编号</t>
  </si>
  <si>
    <t>可开采总量</t>
  </si>
  <si>
    <t>B</t>
  </si>
  <si>
    <t>J</t>
  </si>
  <si>
    <t>K</t>
  </si>
  <si>
    <t>规划河道起终点2000坐标</t>
    <phoneticPr fontId="18" type="noConversion"/>
  </si>
  <si>
    <t>y</t>
    <phoneticPr fontId="18" type="noConversion"/>
  </si>
  <si>
    <t>x</t>
    <phoneticPr fontId="18" type="noConversion"/>
  </si>
  <si>
    <t>表1-1-1  达拉特旗（2020年-2024年）河道采砂规划（修编版）规划河道地理位置表</t>
    <phoneticPr fontId="18" type="noConversion"/>
  </si>
  <si>
    <t>40°28′45.91201″</t>
    <phoneticPr fontId="18" type="noConversion"/>
  </si>
  <si>
    <t xml:space="preserve"> 达拉特旗（2020年-2024年）河道采砂规划禁采区位置分布表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</si>
</sst>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0_);[Red]\(0.00\)"/>
    <numFmt numFmtId="178" formatCode="0.0_ "/>
    <numFmt numFmtId="179" formatCode="_ \¥* #,##0.00_ ;_ \¥* \-#,##0.00_ ;_ \¥* &quot;-&quot;??_ ;_ @_ "/>
    <numFmt numFmtId="180" formatCode="0.000_ "/>
    <numFmt numFmtId="181" formatCode="0_ "/>
    <numFmt numFmtId="182" formatCode="0.00_ "/>
    <numFmt numFmtId="183" formatCode="0.0000_);[Red]\(0.0000\)"/>
    <numFmt numFmtId="184" formatCode="0.0000E+00"/>
  </numFmts>
  <fonts count="22" x14ac:knownFonts="1">
    <font>
      <sz val="11"/>
      <color theme="1"/>
      <name val="宋体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8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8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u/>
      <sz val="8"/>
      <color theme="1"/>
      <name val="宋体"/>
      <family val="3"/>
      <charset val="134"/>
      <scheme val="minor"/>
    </font>
    <font>
      <b/>
      <u/>
      <sz val="8"/>
      <color rgb="FF000000"/>
      <name val="宋体"/>
      <family val="3"/>
      <charset val="134"/>
    </font>
    <font>
      <b/>
      <u/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vertAlign val="superscript"/>
      <sz val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79" fontId="9" fillId="0" borderId="0" applyFont="0" applyFill="0" applyBorder="0" applyAlignment="0" applyProtection="0">
      <alignment vertical="center"/>
    </xf>
  </cellStyleXfs>
  <cellXfs count="3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 shrinkToFit="1"/>
    </xf>
    <xf numFmtId="178" fontId="1" fillId="2" borderId="1" xfId="0" applyNumberFormat="1" applyFont="1" applyFill="1" applyBorder="1" applyAlignment="1">
      <alignment horizontal="center" vertical="center" wrapText="1" shrinkToFit="1"/>
    </xf>
    <xf numFmtId="177" fontId="1" fillId="2" borderId="1" xfId="0" applyNumberFormat="1" applyFont="1" applyFill="1" applyBorder="1" applyAlignment="1">
      <alignment horizontal="center" vertical="center" wrapText="1" shrinkToFit="1"/>
    </xf>
    <xf numFmtId="182" fontId="1" fillId="2" borderId="1" xfId="0" applyNumberFormat="1" applyFont="1" applyFill="1" applyBorder="1" applyAlignment="1">
      <alignment horizontal="center" vertical="center" wrapText="1" shrinkToFit="1"/>
    </xf>
    <xf numFmtId="180" fontId="3" fillId="2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 shrinkToFi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5" fillId="5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 shrinkToFi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182" fontId="1" fillId="5" borderId="1" xfId="0" applyNumberFormat="1" applyFont="1" applyFill="1" applyBorder="1" applyAlignment="1">
      <alignment horizontal="center" vertical="center" wrapText="1"/>
    </xf>
    <xf numFmtId="182" fontId="2" fillId="5" borderId="1" xfId="0" applyNumberFormat="1" applyFont="1" applyFill="1" applyBorder="1" applyAlignment="1">
      <alignment horizontal="center" vertical="center" wrapText="1" shrinkToFit="1"/>
    </xf>
    <xf numFmtId="180" fontId="3" fillId="5" borderId="1" xfId="0" applyNumberFormat="1" applyFont="1" applyFill="1" applyBorder="1" applyAlignment="1">
      <alignment horizontal="center" vertical="center" wrapText="1"/>
    </xf>
    <xf numFmtId="182" fontId="1" fillId="5" borderId="1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180" fontId="2" fillId="5" borderId="1" xfId="0" applyNumberFormat="1" applyFont="1" applyFill="1" applyBorder="1" applyAlignment="1">
      <alignment horizontal="center" vertical="center" wrapText="1"/>
    </xf>
    <xf numFmtId="182" fontId="2" fillId="6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181" fontId="5" fillId="7" borderId="1" xfId="0" applyNumberFormat="1" applyFont="1" applyFill="1" applyBorder="1" applyAlignment="1">
      <alignment horizontal="center" vertical="center" wrapText="1"/>
    </xf>
    <xf numFmtId="178" fontId="5" fillId="7" borderId="1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182" fontId="5" fillId="3" borderId="1" xfId="0" applyNumberFormat="1" applyFont="1" applyFill="1" applyBorder="1" applyAlignment="1">
      <alignment horizontal="center" vertical="center" wrapText="1"/>
    </xf>
    <xf numFmtId="184" fontId="5" fillId="7" borderId="1" xfId="0" applyNumberFormat="1" applyFont="1" applyFill="1" applyBorder="1" applyAlignment="1">
      <alignment horizontal="center" vertical="center" wrapText="1"/>
    </xf>
    <xf numFmtId="182" fontId="1" fillId="3" borderId="1" xfId="0" applyNumberFormat="1" applyFont="1" applyFill="1" applyBorder="1" applyAlignment="1">
      <alignment horizontal="center" vertical="center" wrapText="1" shrinkToFit="1"/>
    </xf>
    <xf numFmtId="182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82" fontId="2" fillId="3" borderId="1" xfId="0" applyNumberFormat="1" applyFont="1" applyFill="1" applyBorder="1" applyAlignment="1">
      <alignment horizontal="center" vertical="center" wrapText="1" shrinkToFit="1"/>
    </xf>
    <xf numFmtId="182" fontId="1" fillId="7" borderId="1" xfId="0" applyNumberFormat="1" applyFont="1" applyFill="1" applyBorder="1" applyAlignment="1">
      <alignment horizontal="center" vertical="center" wrapText="1" shrinkToFit="1"/>
    </xf>
    <xf numFmtId="182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182" fontId="1" fillId="3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 wrapText="1" shrinkToFit="1"/>
    </xf>
    <xf numFmtId="182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82" fontId="2" fillId="7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82" fontId="1" fillId="8" borderId="1" xfId="0" applyNumberFormat="1" applyFont="1" applyFill="1" applyBorder="1" applyAlignment="1">
      <alignment horizontal="center" vertical="center" wrapText="1" shrinkToFit="1"/>
    </xf>
    <xf numFmtId="177" fontId="3" fillId="8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2" fillId="8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 shrinkToFit="1"/>
    </xf>
    <xf numFmtId="182" fontId="7" fillId="3" borderId="1" xfId="0" applyNumberFormat="1" applyFont="1" applyFill="1" applyBorder="1" applyAlignment="1">
      <alignment horizontal="center" vertical="center" wrapText="1" shrinkToFit="1"/>
    </xf>
    <xf numFmtId="177" fontId="2" fillId="6" borderId="1" xfId="0" applyNumberFormat="1" applyFont="1" applyFill="1" applyBorder="1" applyAlignment="1">
      <alignment horizontal="center" vertical="center" wrapText="1"/>
    </xf>
    <xf numFmtId="178" fontId="2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 shrinkToFit="1"/>
    </xf>
    <xf numFmtId="182" fontId="2" fillId="6" borderId="1" xfId="0" applyNumberFormat="1" applyFont="1" applyFill="1" applyBorder="1" applyAlignment="1">
      <alignment horizontal="center" vertical="center" wrapText="1" shrinkToFi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78" fontId="5" fillId="9" borderId="1" xfId="0" applyNumberFormat="1" applyFont="1" applyFill="1" applyBorder="1" applyAlignment="1">
      <alignment horizontal="center" vertical="center" wrapText="1"/>
    </xf>
    <xf numFmtId="182" fontId="1" fillId="9" borderId="1" xfId="0" applyNumberFormat="1" applyFont="1" applyFill="1" applyBorder="1" applyAlignment="1">
      <alignment horizontal="center" vertical="center" wrapText="1"/>
    </xf>
    <xf numFmtId="178" fontId="1" fillId="9" borderId="1" xfId="0" applyNumberFormat="1" applyFont="1" applyFill="1" applyBorder="1" applyAlignment="1">
      <alignment horizontal="center" vertical="center" wrapText="1"/>
    </xf>
    <xf numFmtId="182" fontId="3" fillId="9" borderId="1" xfId="0" applyNumberFormat="1" applyFont="1" applyFill="1" applyBorder="1" applyAlignment="1">
      <alignment horizontal="center" vertical="center" wrapText="1" shrinkToFit="1"/>
    </xf>
    <xf numFmtId="0" fontId="1" fillId="6" borderId="1" xfId="0" applyFont="1" applyFill="1" applyBorder="1" applyAlignment="1">
      <alignment horizontal="center" vertical="center" wrapText="1"/>
    </xf>
    <xf numFmtId="178" fontId="1" fillId="6" borderId="1" xfId="0" applyNumberFormat="1" applyFont="1" applyFill="1" applyBorder="1" applyAlignment="1">
      <alignment horizontal="center" vertical="center" wrapText="1"/>
    </xf>
    <xf numFmtId="182" fontId="3" fillId="6" borderId="1" xfId="0" applyNumberFormat="1" applyFont="1" applyFill="1" applyBorder="1" applyAlignment="1">
      <alignment horizontal="center" vertical="center" wrapText="1" shrinkToFit="1"/>
    </xf>
    <xf numFmtId="177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 wrapText="1" shrinkToFit="1"/>
    </xf>
    <xf numFmtId="182" fontId="2" fillId="9" borderId="1" xfId="0" applyNumberFormat="1" applyFont="1" applyFill="1" applyBorder="1" applyAlignment="1">
      <alignment horizontal="center" vertical="center" wrapText="1" shrinkToFit="1"/>
    </xf>
    <xf numFmtId="181" fontId="1" fillId="9" borderId="1" xfId="0" applyNumberFormat="1" applyFont="1" applyFill="1" applyBorder="1" applyAlignment="1">
      <alignment horizontal="center" vertical="center" wrapText="1"/>
    </xf>
    <xf numFmtId="181" fontId="3" fillId="9" borderId="1" xfId="0" applyNumberFormat="1" applyFont="1" applyFill="1" applyBorder="1" applyAlignment="1">
      <alignment horizontal="center" vertical="center" wrapText="1"/>
    </xf>
    <xf numFmtId="181" fontId="1" fillId="9" borderId="1" xfId="0" applyNumberFormat="1" applyFont="1" applyFill="1" applyBorder="1" applyAlignment="1">
      <alignment horizontal="center" vertical="center" wrapText="1" shrinkToFit="1"/>
    </xf>
    <xf numFmtId="181" fontId="2" fillId="2" borderId="1" xfId="0" applyNumberFormat="1" applyFont="1" applyFill="1" applyBorder="1" applyAlignment="1">
      <alignment horizontal="center" vertical="center" wrapText="1" shrinkToFit="1"/>
    </xf>
    <xf numFmtId="181" fontId="2" fillId="10" borderId="1" xfId="0" applyNumberFormat="1" applyFont="1" applyFill="1" applyBorder="1" applyAlignment="1">
      <alignment horizontal="center" vertical="center" wrapText="1"/>
    </xf>
    <xf numFmtId="182" fontId="2" fillId="10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82" fontId="3" fillId="3" borderId="1" xfId="0" applyNumberFormat="1" applyFont="1" applyFill="1" applyBorder="1" applyAlignment="1">
      <alignment horizontal="center" vertical="center" wrapText="1" shrinkToFit="1"/>
    </xf>
    <xf numFmtId="176" fontId="3" fillId="3" borderId="1" xfId="0" applyNumberFormat="1" applyFont="1" applyFill="1" applyBorder="1" applyAlignment="1">
      <alignment horizontal="center" vertical="center" wrapText="1" shrinkToFit="1"/>
    </xf>
    <xf numFmtId="182" fontId="3" fillId="8" borderId="1" xfId="0" applyNumberFormat="1" applyFont="1" applyFill="1" applyBorder="1" applyAlignment="1">
      <alignment horizontal="center" vertical="center" wrapText="1" shrinkToFit="1"/>
    </xf>
    <xf numFmtId="177" fontId="3" fillId="8" borderId="1" xfId="0" applyNumberFormat="1" applyFont="1" applyFill="1" applyBorder="1" applyAlignment="1">
      <alignment horizontal="center" vertical="center" wrapText="1" shrinkToFit="1"/>
    </xf>
    <xf numFmtId="180" fontId="3" fillId="2" borderId="1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8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80" fontId="3" fillId="8" borderId="1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182" fontId="3" fillId="8" borderId="1" xfId="0" applyNumberFormat="1" applyFont="1" applyFill="1" applyBorder="1" applyAlignment="1">
      <alignment horizontal="center" vertical="center" wrapText="1"/>
    </xf>
    <xf numFmtId="182" fontId="1" fillId="9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 shrinkToFit="1"/>
    </xf>
    <xf numFmtId="181" fontId="2" fillId="5" borderId="1" xfId="0" applyNumberFormat="1" applyFont="1" applyFill="1" applyBorder="1" applyAlignment="1">
      <alignment horizontal="center" vertical="center" wrapText="1" shrinkToFit="1"/>
    </xf>
    <xf numFmtId="182" fontId="7" fillId="0" borderId="1" xfId="0" applyNumberFormat="1" applyFont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center" vertical="center" wrapText="1"/>
    </xf>
    <xf numFmtId="182" fontId="3" fillId="5" borderId="1" xfId="0" applyNumberFormat="1" applyFont="1" applyFill="1" applyBorder="1" applyAlignment="1">
      <alignment horizontal="center" vertical="center" wrapText="1" shrinkToFit="1"/>
    </xf>
    <xf numFmtId="181" fontId="2" fillId="3" borderId="1" xfId="0" applyNumberFormat="1" applyFont="1" applyFill="1" applyBorder="1" applyAlignment="1">
      <alignment horizontal="center" vertical="center" wrapText="1"/>
    </xf>
    <xf numFmtId="182" fontId="2" fillId="3" borderId="1" xfId="0" applyNumberFormat="1" applyFont="1" applyFill="1" applyBorder="1" applyAlignment="1">
      <alignment horizontal="center" vertical="center" wrapText="1"/>
    </xf>
    <xf numFmtId="181" fontId="1" fillId="5" borderId="1" xfId="0" applyNumberFormat="1" applyFont="1" applyFill="1" applyBorder="1" applyAlignment="1">
      <alignment horizontal="center" vertical="center" wrapText="1"/>
    </xf>
    <xf numFmtId="18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182" fontId="2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 shrinkToFit="1"/>
    </xf>
    <xf numFmtId="177" fontId="2" fillId="5" borderId="1" xfId="0" applyNumberFormat="1" applyFont="1" applyFill="1" applyBorder="1" applyAlignment="1">
      <alignment horizontal="center" vertical="center" wrapText="1" shrinkToFit="1"/>
    </xf>
    <xf numFmtId="176" fontId="2" fillId="5" borderId="1" xfId="0" applyNumberFormat="1" applyFont="1" applyFill="1" applyBorder="1" applyAlignment="1">
      <alignment horizontal="center" vertical="center" wrapText="1" shrinkToFit="1"/>
    </xf>
    <xf numFmtId="182" fontId="2" fillId="3" borderId="0" xfId="0" applyNumberFormat="1" applyFont="1" applyFill="1" applyAlignment="1">
      <alignment horizontal="center" vertical="center" wrapText="1"/>
    </xf>
    <xf numFmtId="182" fontId="0" fillId="0" borderId="0" xfId="0" applyNumberFormat="1"/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shrinkToFit="1"/>
    </xf>
    <xf numFmtId="181" fontId="3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181" fontId="1" fillId="6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2" fontId="3" fillId="6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177" fontId="11" fillId="2" borderId="1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 shrinkToFi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82" fontId="3" fillId="5" borderId="1" xfId="0" applyNumberFormat="1" applyFont="1" applyFill="1" applyBorder="1" applyAlignment="1">
      <alignment horizontal="center" vertical="center" wrapText="1"/>
    </xf>
    <xf numFmtId="182" fontId="2" fillId="6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 wrapText="1" shrinkToFit="1"/>
    </xf>
    <xf numFmtId="181" fontId="3" fillId="5" borderId="1" xfId="0" applyNumberFormat="1" applyFont="1" applyFill="1" applyBorder="1" applyAlignment="1">
      <alignment horizontal="center" vertical="center" wrapText="1" shrinkToFit="1"/>
    </xf>
    <xf numFmtId="181" fontId="1" fillId="5" borderId="1" xfId="0" applyNumberFormat="1" applyFont="1" applyFill="1" applyBorder="1" applyAlignment="1">
      <alignment horizontal="center" vertical="center" wrapText="1" shrinkToFit="1"/>
    </xf>
    <xf numFmtId="181" fontId="8" fillId="5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181" fontId="8" fillId="6" borderId="1" xfId="0" applyNumberFormat="1" applyFont="1" applyFill="1" applyBorder="1" applyAlignment="1">
      <alignment horizontal="center" vertical="center" wrapText="1" shrinkToFit="1"/>
    </xf>
    <xf numFmtId="181" fontId="3" fillId="6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182" fontId="2" fillId="6" borderId="1" xfId="0" applyNumberFormat="1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/>
    </xf>
    <xf numFmtId="178" fontId="5" fillId="6" borderId="1" xfId="0" applyNumberFormat="1" applyFont="1" applyFill="1" applyBorder="1" applyAlignment="1">
      <alignment horizontal="center" vertical="center" wrapText="1"/>
    </xf>
    <xf numFmtId="181" fontId="1" fillId="6" borderId="1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5" fillId="8" borderId="1" xfId="0" applyNumberFormat="1" applyFont="1" applyFill="1" applyBorder="1" applyAlignment="1">
      <alignment horizontal="center" vertical="center" wrapText="1"/>
    </xf>
    <xf numFmtId="184" fontId="5" fillId="8" borderId="1" xfId="0" applyNumberFormat="1" applyFont="1" applyFill="1" applyBorder="1" applyAlignment="1">
      <alignment horizontal="center" vertical="center" wrapText="1"/>
    </xf>
    <xf numFmtId="182" fontId="2" fillId="8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77" fontId="2" fillId="6" borderId="1" xfId="0" applyNumberFormat="1" applyFont="1" applyFill="1" applyBorder="1" applyAlignment="1">
      <alignment horizontal="center" vertical="center" wrapText="1" shrinkToFit="1"/>
    </xf>
    <xf numFmtId="176" fontId="2" fillId="6" borderId="1" xfId="0" applyNumberFormat="1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82" fontId="1" fillId="6" borderId="1" xfId="0" applyNumberFormat="1" applyFont="1" applyFill="1" applyBorder="1" applyAlignment="1">
      <alignment horizontal="center" vertical="center" wrapText="1" shrinkToFit="1"/>
    </xf>
    <xf numFmtId="183" fontId="2" fillId="5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2" fontId="13" fillId="2" borderId="1" xfId="0" applyNumberFormat="1" applyFont="1" applyFill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182" fontId="16" fillId="2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81" fontId="2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178" fontId="5" fillId="0" borderId="1" xfId="0" applyNumberFormat="1" applyFont="1" applyBorder="1" applyAlignment="1">
      <alignment horizontal="center" vertical="center" wrapText="1" shrinkToFit="1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77" fontId="3" fillId="2" borderId="4" xfId="0" applyNumberFormat="1" applyFont="1" applyFill="1" applyBorder="1" applyAlignment="1">
      <alignment horizontal="center" vertical="center" wrapText="1" shrinkToFit="1"/>
    </xf>
    <xf numFmtId="181" fontId="2" fillId="6" borderId="1" xfId="0" applyNumberFormat="1" applyFont="1" applyFill="1" applyBorder="1" applyAlignment="1">
      <alignment horizontal="center" vertical="center" wrapText="1" shrinkToFit="1"/>
    </xf>
    <xf numFmtId="181" fontId="2" fillId="0" borderId="1" xfId="0" applyNumberFormat="1" applyFont="1" applyBorder="1" applyAlignment="1">
      <alignment horizontal="center" vertical="center" wrapText="1" shrinkToFit="1"/>
    </xf>
    <xf numFmtId="177" fontId="3" fillId="9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81" fontId="1" fillId="7" borderId="1" xfId="0" applyNumberFormat="1" applyFont="1" applyFill="1" applyBorder="1" applyAlignment="1">
      <alignment horizontal="center" vertical="center" wrapText="1" shrinkToFit="1"/>
    </xf>
    <xf numFmtId="176" fontId="3" fillId="7" borderId="1" xfId="0" applyNumberFormat="1" applyFont="1" applyFill="1" applyBorder="1" applyAlignment="1">
      <alignment horizontal="center" vertical="center" wrapText="1"/>
    </xf>
    <xf numFmtId="181" fontId="1" fillId="3" borderId="1" xfId="0" applyNumberFormat="1" applyFont="1" applyFill="1" applyBorder="1" applyAlignment="1">
      <alignment horizontal="center" vertical="center" wrapText="1" shrinkToFit="1"/>
    </xf>
    <xf numFmtId="181" fontId="1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/>
    <xf numFmtId="182" fontId="2" fillId="9" borderId="1" xfId="0" applyNumberFormat="1" applyFont="1" applyFill="1" applyBorder="1"/>
    <xf numFmtId="181" fontId="1" fillId="8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2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 shrinkToFit="1"/>
    </xf>
    <xf numFmtId="177" fontId="1" fillId="8" borderId="1" xfId="0" applyNumberFormat="1" applyFont="1" applyFill="1" applyBorder="1" applyAlignment="1">
      <alignment horizontal="center" vertical="center" wrapText="1" shrinkToFit="1"/>
    </xf>
    <xf numFmtId="0" fontId="1" fillId="8" borderId="1" xfId="0" applyFont="1" applyFill="1" applyBorder="1" applyAlignment="1">
      <alignment horizontal="center" vertical="center" wrapText="1" shrinkToFit="1"/>
    </xf>
    <xf numFmtId="177" fontId="2" fillId="8" borderId="1" xfId="0" applyNumberFormat="1" applyFont="1" applyFill="1" applyBorder="1" applyAlignment="1">
      <alignment horizontal="center" vertical="center" wrapText="1" shrinkToFit="1"/>
    </xf>
    <xf numFmtId="177" fontId="2" fillId="3" borderId="1" xfId="0" applyNumberFormat="1" applyFont="1" applyFill="1" applyBorder="1" applyAlignment="1">
      <alignment horizontal="center" vertical="center" wrapText="1" shrinkToFit="1"/>
    </xf>
    <xf numFmtId="2" fontId="2" fillId="6" borderId="1" xfId="0" applyNumberFormat="1" applyFont="1" applyFill="1" applyBorder="1" applyAlignment="1">
      <alignment horizontal="center" vertical="center" wrapText="1" shrinkToFit="1"/>
    </xf>
    <xf numFmtId="2" fontId="2" fillId="9" borderId="1" xfId="0" applyNumberFormat="1" applyFont="1" applyFill="1" applyBorder="1" applyAlignment="1">
      <alignment horizontal="center" vertical="center" wrapText="1"/>
    </xf>
    <xf numFmtId="181" fontId="1" fillId="15" borderId="1" xfId="0" applyNumberFormat="1" applyFont="1" applyFill="1" applyBorder="1" applyAlignment="1">
      <alignment horizontal="center" vertical="center" wrapText="1" shrinkToFit="1"/>
    </xf>
    <xf numFmtId="182" fontId="1" fillId="15" borderId="1" xfId="0" applyNumberFormat="1" applyFont="1" applyFill="1" applyBorder="1" applyAlignment="1">
      <alignment horizontal="center" vertical="center" wrapText="1" shrinkToFit="1"/>
    </xf>
    <xf numFmtId="182" fontId="2" fillId="15" borderId="1" xfId="0" applyNumberFormat="1" applyFont="1" applyFill="1" applyBorder="1" applyAlignment="1">
      <alignment horizontal="center" vertical="center" wrapText="1" shrinkToFit="1"/>
    </xf>
    <xf numFmtId="180" fontId="3" fillId="15" borderId="1" xfId="0" applyNumberFormat="1" applyFont="1" applyFill="1" applyBorder="1" applyAlignment="1">
      <alignment horizontal="center" vertical="center" wrapText="1" shrinkToFit="1"/>
    </xf>
    <xf numFmtId="181" fontId="2" fillId="3" borderId="1" xfId="0" applyNumberFormat="1" applyFont="1" applyFill="1" applyBorder="1" applyAlignment="1">
      <alignment horizontal="center" vertical="center" wrapText="1" shrinkToFit="1"/>
    </xf>
    <xf numFmtId="181" fontId="2" fillId="4" borderId="1" xfId="0" applyNumberFormat="1" applyFont="1" applyFill="1" applyBorder="1" applyAlignment="1">
      <alignment horizontal="center" vertical="center" wrapText="1" shrinkToFit="1"/>
    </xf>
    <xf numFmtId="176" fontId="6" fillId="4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82" fontId="2" fillId="4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7" fontId="14" fillId="5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0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82" fontId="19" fillId="0" borderId="1" xfId="0" applyNumberFormat="1" applyFont="1" applyBorder="1" applyAlignment="1">
      <alignment horizontal="center" vertical="center" wrapText="1" shrinkToFi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 shrinkToFit="1"/>
    </xf>
    <xf numFmtId="177" fontId="21" fillId="0" borderId="1" xfId="0" applyNumberFormat="1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 shrinkToFit="1"/>
    </xf>
    <xf numFmtId="0" fontId="2" fillId="14" borderId="8" xfId="0" applyFont="1" applyFill="1" applyBorder="1" applyAlignment="1">
      <alignment horizontal="center" vertical="center" wrapText="1" shrinkToFit="1"/>
    </xf>
    <xf numFmtId="0" fontId="2" fillId="14" borderId="7" xfId="0" applyFont="1" applyFill="1" applyBorder="1" applyAlignment="1">
      <alignment horizontal="center" vertical="center" wrapText="1" shrinkToFit="1"/>
    </xf>
    <xf numFmtId="0" fontId="2" fillId="15" borderId="4" xfId="0" applyFont="1" applyFill="1" applyBorder="1" applyAlignment="1">
      <alignment horizontal="center" vertical="center" wrapText="1" shrinkToFit="1"/>
    </xf>
    <xf numFmtId="0" fontId="2" fillId="15" borderId="8" xfId="0" applyFont="1" applyFill="1" applyBorder="1" applyAlignment="1">
      <alignment horizontal="center" vertical="center" wrapText="1" shrinkToFit="1"/>
    </xf>
    <xf numFmtId="0" fontId="2" fillId="15" borderId="7" xfId="0" applyFont="1" applyFill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81" fontId="5" fillId="5" borderId="1" xfId="0" applyNumberFormat="1" applyFont="1" applyFill="1" applyBorder="1" applyAlignment="1">
      <alignment horizontal="center" vertical="center" wrapText="1"/>
    </xf>
    <xf numFmtId="181" fontId="5" fillId="7" borderId="1" xfId="0" applyNumberFormat="1" applyFont="1" applyFill="1" applyBorder="1" applyAlignment="1">
      <alignment horizontal="center" vertical="center" wrapText="1"/>
    </xf>
    <xf numFmtId="181" fontId="5" fillId="3" borderId="2" xfId="0" applyNumberFormat="1" applyFont="1" applyFill="1" applyBorder="1" applyAlignment="1">
      <alignment horizontal="center" vertical="center" wrapText="1"/>
    </xf>
    <xf numFmtId="181" fontId="5" fillId="3" borderId="3" xfId="0" applyNumberFormat="1" applyFont="1" applyFill="1" applyBorder="1" applyAlignment="1">
      <alignment horizontal="center" vertical="center" wrapText="1"/>
    </xf>
    <xf numFmtId="181" fontId="5" fillId="3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178" fontId="5" fillId="2" borderId="4" xfId="0" applyNumberFormat="1" applyFont="1" applyFill="1" applyBorder="1" applyAlignment="1">
      <alignment horizontal="center" vertical="center" wrapText="1" shrinkToFit="1"/>
    </xf>
    <xf numFmtId="178" fontId="5" fillId="2" borderId="7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182" fontId="5" fillId="0" borderId="4" xfId="0" applyNumberFormat="1" applyFont="1" applyBorder="1" applyAlignment="1">
      <alignment horizontal="center" vertical="center" wrapText="1"/>
    </xf>
    <xf numFmtId="182" fontId="5" fillId="0" borderId="8" xfId="0" applyNumberFormat="1" applyFont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 wrapText="1"/>
    </xf>
    <xf numFmtId="181" fontId="5" fillId="8" borderId="4" xfId="0" applyNumberFormat="1" applyFont="1" applyFill="1" applyBorder="1" applyAlignment="1">
      <alignment horizontal="center" vertical="center" wrapText="1"/>
    </xf>
    <xf numFmtId="181" fontId="5" fillId="8" borderId="7" xfId="0" applyNumberFormat="1" applyFont="1" applyFill="1" applyBorder="1" applyAlignment="1">
      <alignment horizontal="center" vertical="center" wrapText="1"/>
    </xf>
    <xf numFmtId="178" fontId="5" fillId="8" borderId="4" xfId="0" applyNumberFormat="1" applyFont="1" applyFill="1" applyBorder="1" applyAlignment="1">
      <alignment horizontal="center" vertical="center" wrapText="1"/>
    </xf>
    <xf numFmtId="178" fontId="5" fillId="8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9" fontId="6" fillId="0" borderId="1" xfId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 shrinkToFit="1"/>
    </xf>
    <xf numFmtId="182" fontId="3" fillId="2" borderId="1" xfId="0" applyNumberFormat="1" applyFont="1" applyFill="1" applyBorder="1" applyAlignment="1">
      <alignment horizontal="center" vertical="center" wrapText="1" shrinkToFit="1"/>
    </xf>
    <xf numFmtId="178" fontId="5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81" fontId="5" fillId="3" borderId="1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workbookViewId="0">
      <selection activeCell="L3" sqref="L3:M4"/>
    </sheetView>
  </sheetViews>
  <sheetFormatPr defaultColWidth="9" defaultRowHeight="13.5" x14ac:dyDescent="0.15"/>
  <cols>
    <col min="1" max="1" width="6" customWidth="1"/>
    <col min="2" max="2" width="5.625" customWidth="1"/>
    <col min="3" max="3" width="10.375" customWidth="1"/>
    <col min="4" max="4" width="9.375" customWidth="1"/>
    <col min="5" max="5" width="8.125" customWidth="1"/>
    <col min="6" max="6" width="12.375" customWidth="1"/>
    <col min="7" max="7" width="11.75" customWidth="1"/>
    <col min="8" max="8" width="13.375" customWidth="1"/>
    <col min="9" max="9" width="13.25" customWidth="1"/>
    <col min="13" max="13" width="13.875" customWidth="1"/>
  </cols>
  <sheetData>
    <row r="1" spans="1:13" ht="13.5" customHeight="1" x14ac:dyDescent="0.15">
      <c r="A1" s="274" t="s">
        <v>380</v>
      </c>
      <c r="B1" s="275"/>
      <c r="C1" s="275"/>
      <c r="D1" s="275"/>
      <c r="E1" s="275"/>
      <c r="F1" s="275"/>
      <c r="G1" s="275"/>
      <c r="H1" s="275"/>
      <c r="I1" s="275"/>
      <c r="J1" s="268"/>
      <c r="K1" s="268"/>
      <c r="L1" s="268"/>
      <c r="M1" s="269"/>
    </row>
    <row r="2" spans="1:13" ht="13.5" customHeight="1" x14ac:dyDescent="0.15">
      <c r="A2" s="278" t="s">
        <v>0</v>
      </c>
      <c r="B2" s="276" t="s">
        <v>1</v>
      </c>
      <c r="C2" s="279" t="s">
        <v>2</v>
      </c>
      <c r="D2" s="280" t="s">
        <v>3</v>
      </c>
      <c r="E2" s="280" t="s">
        <v>4</v>
      </c>
      <c r="F2" s="277" t="s">
        <v>377</v>
      </c>
      <c r="G2" s="277"/>
      <c r="H2" s="277"/>
      <c r="I2" s="277"/>
      <c r="J2" s="277" t="s">
        <v>5</v>
      </c>
      <c r="K2" s="277"/>
      <c r="L2" s="277"/>
      <c r="M2" s="277"/>
    </row>
    <row r="3" spans="1:13" x14ac:dyDescent="0.15">
      <c r="A3" s="278"/>
      <c r="B3" s="276"/>
      <c r="C3" s="279"/>
      <c r="D3" s="280"/>
      <c r="E3" s="280"/>
      <c r="F3" s="277" t="s">
        <v>6</v>
      </c>
      <c r="G3" s="277"/>
      <c r="H3" s="277" t="s">
        <v>7</v>
      </c>
      <c r="I3" s="277"/>
      <c r="J3" s="277" t="s">
        <v>6</v>
      </c>
      <c r="K3" s="277"/>
      <c r="L3" s="277" t="s">
        <v>7</v>
      </c>
      <c r="M3" s="277"/>
    </row>
    <row r="4" spans="1:13" x14ac:dyDescent="0.15">
      <c r="A4" s="278"/>
      <c r="B4" s="276"/>
      <c r="C4" s="279"/>
      <c r="D4" s="280"/>
      <c r="E4" s="280"/>
      <c r="F4" s="277"/>
      <c r="G4" s="277"/>
      <c r="H4" s="277"/>
      <c r="I4" s="277"/>
      <c r="J4" s="277"/>
      <c r="K4" s="277"/>
      <c r="L4" s="277"/>
      <c r="M4" s="277"/>
    </row>
    <row r="5" spans="1:13" x14ac:dyDescent="0.15">
      <c r="A5" s="278"/>
      <c r="B5" s="276"/>
      <c r="C5" s="279"/>
      <c r="D5" s="192" t="s">
        <v>8</v>
      </c>
      <c r="E5" s="192" t="s">
        <v>8</v>
      </c>
      <c r="F5" s="248" t="s">
        <v>378</v>
      </c>
      <c r="G5" s="248" t="s">
        <v>379</v>
      </c>
      <c r="H5" s="248" t="s">
        <v>378</v>
      </c>
      <c r="I5" s="248" t="s">
        <v>379</v>
      </c>
      <c r="J5" s="248" t="s">
        <v>9</v>
      </c>
      <c r="K5" s="248" t="s">
        <v>10</v>
      </c>
      <c r="L5" s="248" t="s">
        <v>9</v>
      </c>
      <c r="M5" s="248" t="s">
        <v>10</v>
      </c>
    </row>
    <row r="6" spans="1:13" ht="48" x14ac:dyDescent="0.15">
      <c r="A6" s="273" t="s">
        <v>11</v>
      </c>
      <c r="B6" s="250">
        <v>1</v>
      </c>
      <c r="C6" s="251" t="s">
        <v>12</v>
      </c>
      <c r="D6" s="194">
        <v>52.667900000000003</v>
      </c>
      <c r="E6" s="194">
        <v>52.667900000000003</v>
      </c>
      <c r="F6" s="262">
        <v>37347652.107000001</v>
      </c>
      <c r="G6" s="262">
        <v>4437237.7139999997</v>
      </c>
      <c r="H6" s="262">
        <v>37347794.476999998</v>
      </c>
      <c r="I6" s="262">
        <v>4484311.4670000002</v>
      </c>
      <c r="J6" s="246" t="s">
        <v>13</v>
      </c>
      <c r="K6" s="246" t="s">
        <v>14</v>
      </c>
      <c r="L6" s="246" t="s">
        <v>15</v>
      </c>
      <c r="M6" s="264" t="s">
        <v>381</v>
      </c>
    </row>
    <row r="7" spans="1:13" ht="48" x14ac:dyDescent="0.15">
      <c r="A7" s="273"/>
      <c r="B7" s="250">
        <v>2</v>
      </c>
      <c r="C7" s="246" t="s">
        <v>16</v>
      </c>
      <c r="D7" s="194">
        <v>6.5385</v>
      </c>
      <c r="E7" s="194">
        <v>6.5385</v>
      </c>
      <c r="F7" s="262">
        <v>37343890.042999998</v>
      </c>
      <c r="G7" s="262">
        <v>4442850.49</v>
      </c>
      <c r="H7" s="262">
        <v>37348623.170999996</v>
      </c>
      <c r="I7" s="262">
        <v>4446496.2060000002</v>
      </c>
      <c r="J7" s="246" t="s">
        <v>17</v>
      </c>
      <c r="K7" s="246" t="s">
        <v>18</v>
      </c>
      <c r="L7" s="246" t="s">
        <v>19</v>
      </c>
      <c r="M7" s="246" t="s">
        <v>20</v>
      </c>
    </row>
    <row r="8" spans="1:13" ht="48" x14ac:dyDescent="0.15">
      <c r="A8" s="273"/>
      <c r="B8" s="250">
        <v>3</v>
      </c>
      <c r="C8" s="246" t="s">
        <v>21</v>
      </c>
      <c r="D8" s="194">
        <v>4.9720000000000004</v>
      </c>
      <c r="E8" s="194">
        <v>4.9720000000000004</v>
      </c>
      <c r="F8" s="262">
        <v>37342972.325999998</v>
      </c>
      <c r="G8" s="262">
        <v>4438215.8219999997</v>
      </c>
      <c r="H8" s="262">
        <v>37343890.042999998</v>
      </c>
      <c r="I8" s="262">
        <v>4442850.49</v>
      </c>
      <c r="J8" s="246" t="s">
        <v>22</v>
      </c>
      <c r="K8" s="246" t="s">
        <v>23</v>
      </c>
      <c r="L8" s="246" t="s">
        <v>17</v>
      </c>
      <c r="M8" s="246" t="s">
        <v>18</v>
      </c>
    </row>
    <row r="9" spans="1:13" ht="48" x14ac:dyDescent="0.15">
      <c r="A9" s="273"/>
      <c r="B9" s="250">
        <v>4</v>
      </c>
      <c r="C9" s="246" t="s">
        <v>24</v>
      </c>
      <c r="D9" s="249">
        <v>6.1326000000000001</v>
      </c>
      <c r="E9" s="249">
        <v>6.1326000000000001</v>
      </c>
      <c r="F9" s="262">
        <v>37339177.713</v>
      </c>
      <c r="G9" s="262">
        <v>4439455.6129999999</v>
      </c>
      <c r="H9" s="262">
        <v>37343771.446000002</v>
      </c>
      <c r="I9" s="262">
        <v>4442987.2680000002</v>
      </c>
      <c r="J9" s="246" t="s">
        <v>25</v>
      </c>
      <c r="K9" s="246" t="s">
        <v>26</v>
      </c>
      <c r="L9" s="246" t="s">
        <v>27</v>
      </c>
      <c r="M9" s="246" t="s">
        <v>28</v>
      </c>
    </row>
    <row r="10" spans="1:13" ht="48" x14ac:dyDescent="0.15">
      <c r="A10" s="273"/>
      <c r="B10" s="250">
        <v>5</v>
      </c>
      <c r="C10" s="246" t="s">
        <v>29</v>
      </c>
      <c r="D10" s="249">
        <v>10.561199999999999</v>
      </c>
      <c r="E10" s="249">
        <v>10.561199999999999</v>
      </c>
      <c r="F10" s="262">
        <v>37345378.310999997</v>
      </c>
      <c r="G10" s="262">
        <v>4449740.6430000002</v>
      </c>
      <c r="H10" s="262">
        <v>37345349.836000003</v>
      </c>
      <c r="I10" s="262">
        <v>4458685.76</v>
      </c>
      <c r="J10" s="246" t="s">
        <v>30</v>
      </c>
      <c r="K10" s="246" t="s">
        <v>31</v>
      </c>
      <c r="L10" s="246" t="s">
        <v>32</v>
      </c>
      <c r="M10" s="246" t="s">
        <v>33</v>
      </c>
    </row>
    <row r="11" spans="1:13" ht="48" x14ac:dyDescent="0.15">
      <c r="A11" s="273"/>
      <c r="B11" s="250">
        <v>6</v>
      </c>
      <c r="C11" s="249" t="s">
        <v>34</v>
      </c>
      <c r="D11" s="252">
        <v>43.468699999999998</v>
      </c>
      <c r="E11" s="252">
        <v>43.468699999999998</v>
      </c>
      <c r="F11" s="262">
        <v>37338086.156000003</v>
      </c>
      <c r="G11" s="262">
        <v>4446332.7460000003</v>
      </c>
      <c r="H11" s="262">
        <v>37353330.148000002</v>
      </c>
      <c r="I11" s="262">
        <v>4471512.25</v>
      </c>
      <c r="J11" s="246" t="s">
        <v>35</v>
      </c>
      <c r="K11" s="246" t="s">
        <v>36</v>
      </c>
      <c r="L11" s="246" t="s">
        <v>37</v>
      </c>
      <c r="M11" s="246" t="s">
        <v>38</v>
      </c>
    </row>
    <row r="12" spans="1:13" ht="36" x14ac:dyDescent="0.15">
      <c r="A12" s="273"/>
      <c r="B12" s="250">
        <v>7</v>
      </c>
      <c r="C12" s="251" t="s">
        <v>39</v>
      </c>
      <c r="D12" s="252">
        <v>5.4119999999999999</v>
      </c>
      <c r="E12" s="252">
        <v>5.4119999999999999</v>
      </c>
      <c r="F12" s="262">
        <v>37339333.147</v>
      </c>
      <c r="G12" s="262">
        <v>4442033.3760000002</v>
      </c>
      <c r="H12" s="262">
        <v>37338086.156000003</v>
      </c>
      <c r="I12" s="262">
        <v>4446332.7460000003</v>
      </c>
      <c r="J12" s="246" t="s">
        <v>40</v>
      </c>
      <c r="K12" s="246" t="s">
        <v>41</v>
      </c>
      <c r="L12" s="246" t="s">
        <v>35</v>
      </c>
      <c r="M12" s="246" t="s">
        <v>36</v>
      </c>
    </row>
    <row r="13" spans="1:13" ht="36" x14ac:dyDescent="0.15">
      <c r="A13" s="273"/>
      <c r="B13" s="250">
        <v>8</v>
      </c>
      <c r="C13" s="251" t="s">
        <v>42</v>
      </c>
      <c r="D13" s="252">
        <v>4.9804000000000004</v>
      </c>
      <c r="E13" s="252">
        <v>4.9804000000000004</v>
      </c>
      <c r="F13" s="262">
        <v>37338164.976999998</v>
      </c>
      <c r="G13" s="262">
        <v>4441987.3909999998</v>
      </c>
      <c r="H13" s="262">
        <v>37338006.240000002</v>
      </c>
      <c r="I13" s="262">
        <v>4446330.9740000004</v>
      </c>
      <c r="J13" s="246" t="s">
        <v>43</v>
      </c>
      <c r="K13" s="246" t="s">
        <v>44</v>
      </c>
      <c r="L13" s="246" t="s">
        <v>45</v>
      </c>
      <c r="M13" s="246" t="s">
        <v>46</v>
      </c>
    </row>
    <row r="14" spans="1:13" x14ac:dyDescent="0.15">
      <c r="A14" s="246"/>
      <c r="B14" s="246"/>
      <c r="C14" s="246" t="s">
        <v>47</v>
      </c>
      <c r="D14" s="193">
        <f>SUM(D6:D13)</f>
        <v>134.73329999999999</v>
      </c>
      <c r="E14" s="193">
        <f>SUM(E6:E13)</f>
        <v>134.73329999999999</v>
      </c>
      <c r="F14" s="263"/>
      <c r="G14" s="263"/>
      <c r="H14" s="263"/>
      <c r="I14" s="263"/>
      <c r="J14" s="254"/>
      <c r="K14" s="254"/>
      <c r="L14" s="254"/>
      <c r="M14" s="254"/>
    </row>
    <row r="15" spans="1:13" ht="48" x14ac:dyDescent="0.15">
      <c r="A15" s="273" t="s">
        <v>48</v>
      </c>
      <c r="B15" s="250">
        <v>1</v>
      </c>
      <c r="C15" s="246" t="s">
        <v>49</v>
      </c>
      <c r="D15" s="255">
        <v>71.7</v>
      </c>
      <c r="E15" s="255">
        <v>71.7</v>
      </c>
      <c r="F15" s="262">
        <v>37352998.581</v>
      </c>
      <c r="G15" s="262">
        <v>4425281.057</v>
      </c>
      <c r="H15" s="262">
        <v>37368470.390000001</v>
      </c>
      <c r="I15" s="262">
        <v>4481613.0580000002</v>
      </c>
      <c r="J15" s="246" t="s">
        <v>50</v>
      </c>
      <c r="K15" s="246" t="s">
        <v>51</v>
      </c>
      <c r="L15" s="246" t="s">
        <v>52</v>
      </c>
      <c r="M15" s="246" t="s">
        <v>53</v>
      </c>
    </row>
    <row r="16" spans="1:13" ht="48" x14ac:dyDescent="0.15">
      <c r="A16" s="273"/>
      <c r="B16" s="250">
        <v>2</v>
      </c>
      <c r="C16" s="246" t="s">
        <v>54</v>
      </c>
      <c r="D16" s="256">
        <v>27.628900000000002</v>
      </c>
      <c r="E16" s="256">
        <v>27.628900000000002</v>
      </c>
      <c r="F16" s="262">
        <v>37366927.009000003</v>
      </c>
      <c r="G16" s="262">
        <v>4430210.9340000004</v>
      </c>
      <c r="H16" s="262">
        <v>37365592.527999997</v>
      </c>
      <c r="I16" s="262">
        <v>4454724.2620000001</v>
      </c>
      <c r="J16" s="246" t="s">
        <v>55</v>
      </c>
      <c r="K16" s="246" t="s">
        <v>56</v>
      </c>
      <c r="L16" s="246" t="s">
        <v>57</v>
      </c>
      <c r="M16" s="246" t="s">
        <v>58</v>
      </c>
    </row>
    <row r="17" spans="1:13" ht="48" x14ac:dyDescent="0.15">
      <c r="A17" s="273"/>
      <c r="B17" s="250">
        <v>3</v>
      </c>
      <c r="C17" s="246" t="s">
        <v>59</v>
      </c>
      <c r="D17" s="256">
        <v>4.2504999999999997</v>
      </c>
      <c r="E17" s="256">
        <v>4.2504999999999997</v>
      </c>
      <c r="F17" s="262">
        <v>37365519.861000001</v>
      </c>
      <c r="G17" s="262">
        <v>4442062.7721999995</v>
      </c>
      <c r="H17" s="262">
        <v>37362324.655000001</v>
      </c>
      <c r="I17" s="262">
        <v>4444391.2300000004</v>
      </c>
      <c r="J17" s="246" t="s">
        <v>60</v>
      </c>
      <c r="K17" s="246" t="s">
        <v>61</v>
      </c>
      <c r="L17" s="246" t="s">
        <v>62</v>
      </c>
      <c r="M17" s="246" t="s">
        <v>63</v>
      </c>
    </row>
    <row r="18" spans="1:13" ht="48" x14ac:dyDescent="0.15">
      <c r="A18" s="273"/>
      <c r="B18" s="250">
        <v>4</v>
      </c>
      <c r="C18" s="246" t="s">
        <v>64</v>
      </c>
      <c r="D18" s="255">
        <v>6.4095000000000004</v>
      </c>
      <c r="E18" s="255">
        <v>6.4095000000000004</v>
      </c>
      <c r="F18" s="262">
        <v>37366369.626800001</v>
      </c>
      <c r="G18" s="262">
        <v>4438651.0761000002</v>
      </c>
      <c r="H18" s="262">
        <v>37361465.323799998</v>
      </c>
      <c r="I18" s="262">
        <v>4441812.4247000003</v>
      </c>
      <c r="J18" s="246" t="s">
        <v>65</v>
      </c>
      <c r="K18" s="246" t="s">
        <v>66</v>
      </c>
      <c r="L18" s="246" t="s">
        <v>67</v>
      </c>
      <c r="M18" s="246" t="s">
        <v>68</v>
      </c>
    </row>
    <row r="19" spans="1:13" ht="48" x14ac:dyDescent="0.15">
      <c r="A19" s="273"/>
      <c r="B19" s="250">
        <v>5</v>
      </c>
      <c r="C19" s="246" t="s">
        <v>69</v>
      </c>
      <c r="D19" s="255">
        <v>10.879</v>
      </c>
      <c r="E19" s="255">
        <v>10.879</v>
      </c>
      <c r="F19" s="262">
        <v>37364031.318000004</v>
      </c>
      <c r="G19" s="262">
        <v>4430184.5240000002</v>
      </c>
      <c r="H19" s="262">
        <v>37359700.064000003</v>
      </c>
      <c r="I19" s="262">
        <v>4438343.5439999998</v>
      </c>
      <c r="J19" s="246" t="s">
        <v>70</v>
      </c>
      <c r="K19" s="246" t="s">
        <v>71</v>
      </c>
      <c r="L19" s="246" t="s">
        <v>72</v>
      </c>
      <c r="M19" s="246" t="s">
        <v>73</v>
      </c>
    </row>
    <row r="20" spans="1:13" ht="48" x14ac:dyDescent="0.15">
      <c r="A20" s="273"/>
      <c r="B20" s="250">
        <v>6</v>
      </c>
      <c r="C20" s="246" t="s">
        <v>74</v>
      </c>
      <c r="D20" s="255">
        <v>3.8210999999999999</v>
      </c>
      <c r="E20" s="255">
        <v>3.8210999999999999</v>
      </c>
      <c r="F20" s="264">
        <v>37365488.618699998</v>
      </c>
      <c r="G20" s="264">
        <v>4435627.3652999997</v>
      </c>
      <c r="H20" s="264">
        <v>37362083.709899999</v>
      </c>
      <c r="I20" s="264">
        <v>4436178.2587000001</v>
      </c>
      <c r="J20" s="246" t="s">
        <v>75</v>
      </c>
      <c r="K20" s="246" t="s">
        <v>76</v>
      </c>
      <c r="L20" s="246" t="s">
        <v>77</v>
      </c>
      <c r="M20" s="246" t="s">
        <v>78</v>
      </c>
    </row>
    <row r="21" spans="1:13" ht="48" x14ac:dyDescent="0.15">
      <c r="A21" s="273"/>
      <c r="B21" s="250">
        <v>7</v>
      </c>
      <c r="C21" s="246" t="s">
        <v>79</v>
      </c>
      <c r="D21" s="257">
        <v>9.8735999999999997</v>
      </c>
      <c r="E21" s="257">
        <v>9.8735999999999997</v>
      </c>
      <c r="F21" s="264">
        <v>37361170.167000003</v>
      </c>
      <c r="G21" s="264">
        <v>4425309.1239999998</v>
      </c>
      <c r="H21" s="264">
        <v>37357563.300999999</v>
      </c>
      <c r="I21" s="264">
        <v>4433168.9249</v>
      </c>
      <c r="J21" s="246" t="s">
        <v>80</v>
      </c>
      <c r="K21" s="246" t="s">
        <v>81</v>
      </c>
      <c r="L21" s="246" t="s">
        <v>82</v>
      </c>
      <c r="M21" s="246" t="s">
        <v>83</v>
      </c>
    </row>
    <row r="22" spans="1:13" ht="48" x14ac:dyDescent="0.15">
      <c r="A22" s="273"/>
      <c r="B22" s="250">
        <v>8</v>
      </c>
      <c r="C22" s="246" t="s">
        <v>84</v>
      </c>
      <c r="D22" s="255">
        <v>16.108000000000001</v>
      </c>
      <c r="E22" s="255">
        <v>16.108000000000001</v>
      </c>
      <c r="F22" s="264">
        <v>37374046.328000002</v>
      </c>
      <c r="G22" s="264">
        <v>4444780.2630000003</v>
      </c>
      <c r="H22" s="264">
        <v>37378195.277000003</v>
      </c>
      <c r="I22" s="264">
        <v>4456066.7110000001</v>
      </c>
      <c r="J22" s="246" t="s">
        <v>85</v>
      </c>
      <c r="K22" s="246" t="s">
        <v>86</v>
      </c>
      <c r="L22" s="246" t="s">
        <v>87</v>
      </c>
      <c r="M22" s="246" t="s">
        <v>88</v>
      </c>
    </row>
    <row r="23" spans="1:13" ht="48" x14ac:dyDescent="0.15">
      <c r="A23" s="273"/>
      <c r="B23" s="250">
        <v>9</v>
      </c>
      <c r="C23" s="246" t="s">
        <v>89</v>
      </c>
      <c r="D23" s="194">
        <v>21.1722</v>
      </c>
      <c r="E23" s="194">
        <v>21.1722</v>
      </c>
      <c r="F23" s="264">
        <v>37354945.140900001</v>
      </c>
      <c r="G23" s="264">
        <v>4442043.3468000004</v>
      </c>
      <c r="H23" s="264">
        <v>37361976.378300004</v>
      </c>
      <c r="I23" s="264">
        <v>4457959.4221999999</v>
      </c>
      <c r="J23" s="246" t="s">
        <v>90</v>
      </c>
      <c r="K23" s="246" t="s">
        <v>91</v>
      </c>
      <c r="L23" s="246" t="s">
        <v>92</v>
      </c>
      <c r="M23" s="246" t="s">
        <v>93</v>
      </c>
    </row>
    <row r="24" spans="1:13" ht="48" x14ac:dyDescent="0.15">
      <c r="A24" s="273"/>
      <c r="B24" s="250">
        <v>10</v>
      </c>
      <c r="C24" s="246" t="s">
        <v>94</v>
      </c>
      <c r="D24" s="194">
        <v>27.865600000000001</v>
      </c>
      <c r="E24" s="194">
        <v>27.865600000000001</v>
      </c>
      <c r="F24" s="264">
        <v>37354678.078299999</v>
      </c>
      <c r="G24" s="264">
        <v>4442745.9923999999</v>
      </c>
      <c r="H24" s="264">
        <v>37359909.248800002</v>
      </c>
      <c r="I24" s="264">
        <v>4464150.5438000001</v>
      </c>
      <c r="J24" s="246" t="s">
        <v>95</v>
      </c>
      <c r="K24" s="246" t="s">
        <v>96</v>
      </c>
      <c r="L24" s="246" t="s">
        <v>97</v>
      </c>
      <c r="M24" s="246" t="s">
        <v>98</v>
      </c>
    </row>
    <row r="25" spans="1:13" x14ac:dyDescent="0.15">
      <c r="A25" s="246"/>
      <c r="B25" s="246"/>
      <c r="C25" s="246" t="s">
        <v>47</v>
      </c>
      <c r="D25" s="246">
        <f>SUM(D15:D24)</f>
        <v>199.70840000000001</v>
      </c>
      <c r="E25" s="246">
        <f>SUM(E15:E24)</f>
        <v>199.70840000000001</v>
      </c>
      <c r="F25" s="263"/>
      <c r="G25" s="263"/>
      <c r="H25" s="263"/>
      <c r="I25" s="263"/>
      <c r="J25" s="254"/>
      <c r="K25" s="254"/>
      <c r="L25" s="254"/>
      <c r="M25" s="254"/>
    </row>
    <row r="26" spans="1:13" ht="48" x14ac:dyDescent="0.15">
      <c r="A26" s="273" t="s">
        <v>99</v>
      </c>
      <c r="B26" s="249">
        <v>1</v>
      </c>
      <c r="C26" s="246" t="s">
        <v>100</v>
      </c>
      <c r="D26" s="258">
        <v>71.316500000000005</v>
      </c>
      <c r="E26" s="258">
        <v>71.316500000000005</v>
      </c>
      <c r="F26" s="262">
        <v>37379607.052000001</v>
      </c>
      <c r="G26" s="262">
        <v>4425545.5449999999</v>
      </c>
      <c r="H26" s="262">
        <v>37387838.601999998</v>
      </c>
      <c r="I26" s="262">
        <v>4482650.4270000001</v>
      </c>
      <c r="J26" s="246" t="s">
        <v>101</v>
      </c>
      <c r="K26" s="246" t="s">
        <v>102</v>
      </c>
      <c r="L26" s="246" t="s">
        <v>103</v>
      </c>
      <c r="M26" s="246" t="s">
        <v>104</v>
      </c>
    </row>
    <row r="27" spans="1:13" ht="48" x14ac:dyDescent="0.15">
      <c r="A27" s="273"/>
      <c r="B27" s="249">
        <v>2</v>
      </c>
      <c r="C27" s="249" t="s">
        <v>105</v>
      </c>
      <c r="D27" s="258">
        <v>26.9298</v>
      </c>
      <c r="E27" s="258">
        <v>26.9298</v>
      </c>
      <c r="F27" s="262">
        <v>37393873.217</v>
      </c>
      <c r="G27" s="262">
        <v>4431465.6500000004</v>
      </c>
      <c r="H27" s="264">
        <v>37394143.796999998</v>
      </c>
      <c r="I27" s="264">
        <v>4454636.2719999999</v>
      </c>
      <c r="J27" s="246" t="s">
        <v>106</v>
      </c>
      <c r="K27" s="246" t="s">
        <v>107</v>
      </c>
      <c r="L27" s="246" t="s">
        <v>108</v>
      </c>
      <c r="M27" s="246" t="s">
        <v>109</v>
      </c>
    </row>
    <row r="28" spans="1:13" ht="48" x14ac:dyDescent="0.15">
      <c r="A28" s="273"/>
      <c r="B28" s="249">
        <v>3</v>
      </c>
      <c r="C28" s="246" t="s">
        <v>110</v>
      </c>
      <c r="D28" s="258">
        <v>13.350199999999999</v>
      </c>
      <c r="E28" s="258">
        <v>13.350199999999999</v>
      </c>
      <c r="F28" s="264">
        <v>37393327.141999997</v>
      </c>
      <c r="G28" s="264">
        <v>4438655.9979999997</v>
      </c>
      <c r="H28" s="264">
        <v>37388226.990000002</v>
      </c>
      <c r="I28" s="264">
        <v>4449814.2850000001</v>
      </c>
      <c r="J28" s="246" t="s">
        <v>111</v>
      </c>
      <c r="K28" s="246" t="s">
        <v>112</v>
      </c>
      <c r="L28" s="246" t="s">
        <v>113</v>
      </c>
      <c r="M28" s="246" t="s">
        <v>114</v>
      </c>
    </row>
    <row r="29" spans="1:13" ht="48" x14ac:dyDescent="0.15">
      <c r="A29" s="273"/>
      <c r="B29" s="249">
        <v>4</v>
      </c>
      <c r="C29" s="246" t="s">
        <v>115</v>
      </c>
      <c r="D29" s="258">
        <v>15.7874</v>
      </c>
      <c r="E29" s="258">
        <v>15.7874</v>
      </c>
      <c r="F29" s="264">
        <v>37391806.255000003</v>
      </c>
      <c r="G29" s="264">
        <v>4431555.7889999999</v>
      </c>
      <c r="H29" s="264">
        <v>37382808.836999997</v>
      </c>
      <c r="I29" s="264">
        <v>4440042.7549999999</v>
      </c>
      <c r="J29" s="246" t="s">
        <v>116</v>
      </c>
      <c r="K29" s="246" t="s">
        <v>117</v>
      </c>
      <c r="L29" s="246" t="s">
        <v>118</v>
      </c>
      <c r="M29" s="246" t="s">
        <v>119</v>
      </c>
    </row>
    <row r="30" spans="1:13" ht="48" x14ac:dyDescent="0.15">
      <c r="A30" s="273"/>
      <c r="B30" s="249">
        <v>5</v>
      </c>
      <c r="C30" s="246" t="s">
        <v>120</v>
      </c>
      <c r="D30" s="258">
        <v>16.458300000000001</v>
      </c>
      <c r="E30" s="258">
        <v>16.458300000000001</v>
      </c>
      <c r="F30" s="264">
        <v>37389466.601000004</v>
      </c>
      <c r="G30" s="264">
        <v>4420003.0410000002</v>
      </c>
      <c r="H30" s="264">
        <v>37382417.060999997</v>
      </c>
      <c r="I30" s="264">
        <v>4433861.0860000001</v>
      </c>
      <c r="J30" s="246" t="s">
        <v>121</v>
      </c>
      <c r="K30" s="246" t="s">
        <v>122</v>
      </c>
      <c r="L30" s="246" t="s">
        <v>123</v>
      </c>
      <c r="M30" s="246" t="s">
        <v>124</v>
      </c>
    </row>
    <row r="31" spans="1:13" ht="48" x14ac:dyDescent="0.15">
      <c r="A31" s="273"/>
      <c r="B31" s="249">
        <v>6</v>
      </c>
      <c r="C31" s="246" t="s">
        <v>125</v>
      </c>
      <c r="D31" s="258">
        <v>11.6259</v>
      </c>
      <c r="E31" s="258">
        <v>11.6259</v>
      </c>
      <c r="F31" s="264">
        <v>37374277.964000002</v>
      </c>
      <c r="G31" s="264">
        <v>4436012.2369999997</v>
      </c>
      <c r="H31" s="264">
        <v>37382794.909999996</v>
      </c>
      <c r="I31" s="264">
        <v>4441481.4560000002</v>
      </c>
      <c r="J31" s="246" t="s">
        <v>126</v>
      </c>
      <c r="K31" s="246" t="s">
        <v>127</v>
      </c>
      <c r="L31" s="246" t="s">
        <v>128</v>
      </c>
      <c r="M31" s="246" t="s">
        <v>129</v>
      </c>
    </row>
    <row r="32" spans="1:13" ht="48" x14ac:dyDescent="0.15">
      <c r="A32" s="273"/>
      <c r="B32" s="249">
        <v>7</v>
      </c>
      <c r="C32" s="246" t="s">
        <v>130</v>
      </c>
      <c r="D32" s="258">
        <v>14.7624</v>
      </c>
      <c r="E32" s="258">
        <v>14.7624</v>
      </c>
      <c r="F32" s="264">
        <v>37370313.706</v>
      </c>
      <c r="G32" s="264">
        <v>4427844.4469999997</v>
      </c>
      <c r="H32" s="264">
        <v>37382124.023999996</v>
      </c>
      <c r="I32" s="264">
        <v>4434244.9929999998</v>
      </c>
      <c r="J32" s="246" t="s">
        <v>131</v>
      </c>
      <c r="K32" s="246" t="s">
        <v>132</v>
      </c>
      <c r="L32" s="246" t="s">
        <v>133</v>
      </c>
      <c r="M32" s="246" t="s">
        <v>134</v>
      </c>
    </row>
    <row r="33" spans="1:13" ht="48" x14ac:dyDescent="0.15">
      <c r="A33" s="246"/>
      <c r="B33" s="246">
        <v>8</v>
      </c>
      <c r="C33" s="246" t="s">
        <v>135</v>
      </c>
      <c r="D33" s="257">
        <v>7.1651999999999996</v>
      </c>
      <c r="E33" s="257">
        <v>7.1651999999999996</v>
      </c>
      <c r="F33" s="264">
        <v>37393056.129000001</v>
      </c>
      <c r="G33" s="264">
        <v>4426030.6730000004</v>
      </c>
      <c r="H33" s="264">
        <v>37386650.549999997</v>
      </c>
      <c r="I33" s="264">
        <v>4427708.9289999995</v>
      </c>
      <c r="J33" s="246" t="s">
        <v>136</v>
      </c>
      <c r="K33" s="246" t="s">
        <v>137</v>
      </c>
      <c r="L33" s="246" t="s">
        <v>138</v>
      </c>
      <c r="M33" s="246" t="s">
        <v>139</v>
      </c>
    </row>
    <row r="34" spans="1:13" x14ac:dyDescent="0.15">
      <c r="A34" s="246"/>
      <c r="B34" s="246"/>
      <c r="C34" s="246" t="s">
        <v>47</v>
      </c>
      <c r="D34" s="257">
        <f>SUM(D26:D33)</f>
        <v>177.39570000000001</v>
      </c>
      <c r="E34" s="257">
        <f>SUM(E26:E33)</f>
        <v>177.39570000000001</v>
      </c>
      <c r="F34" s="263"/>
      <c r="G34" s="263"/>
      <c r="H34" s="263"/>
      <c r="I34" s="263"/>
      <c r="J34" s="254"/>
      <c r="K34" s="254"/>
      <c r="L34" s="253"/>
      <c r="M34" s="253"/>
    </row>
    <row r="35" spans="1:13" ht="48" x14ac:dyDescent="0.15">
      <c r="A35" s="273" t="s">
        <v>140</v>
      </c>
      <c r="B35" s="250">
        <v>1</v>
      </c>
      <c r="C35" s="251" t="s">
        <v>141</v>
      </c>
      <c r="D35" s="255">
        <v>71.988200000000006</v>
      </c>
      <c r="E35" s="255">
        <v>71.988200000000006</v>
      </c>
      <c r="F35" s="262">
        <v>37430830.670999996</v>
      </c>
      <c r="G35" s="262">
        <v>4416809.9630000005</v>
      </c>
      <c r="H35" s="262">
        <v>37437570.957000002</v>
      </c>
      <c r="I35" s="262">
        <v>4479398.0420000004</v>
      </c>
      <c r="J35" s="246" t="s">
        <v>142</v>
      </c>
      <c r="K35" s="246" t="s">
        <v>143</v>
      </c>
      <c r="L35" s="246" t="s">
        <v>144</v>
      </c>
      <c r="M35" s="246" t="s">
        <v>145</v>
      </c>
    </row>
    <row r="36" spans="1:13" ht="48" x14ac:dyDescent="0.15">
      <c r="A36" s="273"/>
      <c r="B36" s="250">
        <v>2</v>
      </c>
      <c r="C36" s="246" t="s">
        <v>146</v>
      </c>
      <c r="D36" s="256">
        <v>18.675699999999999</v>
      </c>
      <c r="E36" s="256">
        <v>18.675699999999999</v>
      </c>
      <c r="F36" s="262">
        <v>37438311.480999999</v>
      </c>
      <c r="G36" s="262">
        <v>4419088.0190000003</v>
      </c>
      <c r="H36" s="262">
        <v>37426001.605999999</v>
      </c>
      <c r="I36" s="262">
        <v>4431989.8370000003</v>
      </c>
      <c r="J36" s="246" t="s">
        <v>147</v>
      </c>
      <c r="K36" s="246" t="s">
        <v>148</v>
      </c>
      <c r="L36" s="246" t="s">
        <v>149</v>
      </c>
      <c r="M36" s="246" t="s">
        <v>150</v>
      </c>
    </row>
    <row r="37" spans="1:13" ht="48" x14ac:dyDescent="0.15">
      <c r="A37" s="273"/>
      <c r="B37" s="250">
        <v>3</v>
      </c>
      <c r="C37" s="246" t="s">
        <v>151</v>
      </c>
      <c r="D37" s="256">
        <v>24.735099999999999</v>
      </c>
      <c r="E37" s="256">
        <v>24.735099999999999</v>
      </c>
      <c r="F37" s="262">
        <v>37437690.310000002</v>
      </c>
      <c r="G37" s="262">
        <v>4425092.8890000004</v>
      </c>
      <c r="H37" s="262">
        <v>37432756.5</v>
      </c>
      <c r="I37" s="262">
        <v>4446930.93</v>
      </c>
      <c r="J37" s="246" t="s">
        <v>152</v>
      </c>
      <c r="K37" s="246" t="s">
        <v>153</v>
      </c>
      <c r="L37" s="246" t="s">
        <v>154</v>
      </c>
      <c r="M37" s="246" t="s">
        <v>155</v>
      </c>
    </row>
    <row r="38" spans="1:13" ht="48" x14ac:dyDescent="0.15">
      <c r="A38" s="273"/>
      <c r="B38" s="250">
        <v>4</v>
      </c>
      <c r="C38" s="246" t="s">
        <v>156</v>
      </c>
      <c r="D38" s="255">
        <v>12.531000000000001</v>
      </c>
      <c r="E38" s="255">
        <v>12.531000000000001</v>
      </c>
      <c r="F38" s="262">
        <v>37434714.697999999</v>
      </c>
      <c r="G38" s="262">
        <v>4428900.3269999996</v>
      </c>
      <c r="H38" s="262">
        <v>37428240.428000003</v>
      </c>
      <c r="I38" s="262">
        <v>4438113.2050000001</v>
      </c>
      <c r="J38" s="246" t="s">
        <v>157</v>
      </c>
      <c r="K38" s="246" t="s">
        <v>158</v>
      </c>
      <c r="L38" s="246" t="s">
        <v>159</v>
      </c>
      <c r="M38" s="246" t="s">
        <v>160</v>
      </c>
    </row>
    <row r="39" spans="1:13" x14ac:dyDescent="0.15">
      <c r="A39" s="246"/>
      <c r="B39" s="245"/>
      <c r="C39" s="247" t="s">
        <v>47</v>
      </c>
      <c r="D39" s="270">
        <f>SUM(D35:D38)</f>
        <v>127.93000000000002</v>
      </c>
      <c r="E39" s="270">
        <f>SUM(E35:E38)</f>
        <v>127.93000000000002</v>
      </c>
      <c r="F39" s="263"/>
      <c r="G39" s="263"/>
      <c r="H39" s="263"/>
      <c r="I39" s="263"/>
      <c r="J39" s="259"/>
      <c r="K39" s="259"/>
      <c r="L39" s="259"/>
      <c r="M39" s="259"/>
    </row>
    <row r="40" spans="1:13" ht="48" x14ac:dyDescent="0.15">
      <c r="A40" s="273" t="s">
        <v>161</v>
      </c>
      <c r="B40" s="250">
        <v>1</v>
      </c>
      <c r="C40" s="251" t="s">
        <v>162</v>
      </c>
      <c r="D40" s="194">
        <v>68.724100000000007</v>
      </c>
      <c r="E40" s="194">
        <v>68.724100000000007</v>
      </c>
      <c r="F40" s="262">
        <v>37445061.740000002</v>
      </c>
      <c r="G40" s="262">
        <v>4416716.6770000001</v>
      </c>
      <c r="H40" s="262">
        <v>37447042.671999998</v>
      </c>
      <c r="I40" s="262">
        <v>4474106.8229999999</v>
      </c>
      <c r="J40" s="246" t="s">
        <v>163</v>
      </c>
      <c r="K40" s="246" t="s">
        <v>164</v>
      </c>
      <c r="L40" s="246" t="s">
        <v>165</v>
      </c>
      <c r="M40" s="246" t="s">
        <v>166</v>
      </c>
    </row>
    <row r="41" spans="1:13" ht="48" x14ac:dyDescent="0.15">
      <c r="A41" s="273"/>
      <c r="B41" s="250">
        <v>2</v>
      </c>
      <c r="C41" s="246" t="s">
        <v>167</v>
      </c>
      <c r="D41" s="196">
        <v>9.3099000000000007</v>
      </c>
      <c r="E41" s="196">
        <v>9.3099000000000007</v>
      </c>
      <c r="F41" s="262">
        <v>37442461.189999998</v>
      </c>
      <c r="G41" s="262">
        <v>4419102.9979999997</v>
      </c>
      <c r="H41" s="262">
        <v>37444777.063000001</v>
      </c>
      <c r="I41" s="262">
        <v>4427017.659</v>
      </c>
      <c r="J41" s="246" t="s">
        <v>168</v>
      </c>
      <c r="K41" s="246" t="s">
        <v>169</v>
      </c>
      <c r="L41" s="246" t="s">
        <v>170</v>
      </c>
      <c r="M41" s="246" t="s">
        <v>171</v>
      </c>
    </row>
    <row r="42" spans="1:13" ht="48" x14ac:dyDescent="0.15">
      <c r="A42" s="273"/>
      <c r="B42" s="250">
        <v>3</v>
      </c>
      <c r="C42" s="246" t="s">
        <v>172</v>
      </c>
      <c r="D42" s="196">
        <v>14.9794</v>
      </c>
      <c r="E42" s="196">
        <v>14.9794</v>
      </c>
      <c r="F42" s="262">
        <v>37450297.243000001</v>
      </c>
      <c r="G42" s="262">
        <v>4424058.9780000001</v>
      </c>
      <c r="H42" s="262">
        <v>37446433.093000002</v>
      </c>
      <c r="I42" s="262">
        <v>4436200.5439999998</v>
      </c>
      <c r="J42" s="246" t="s">
        <v>173</v>
      </c>
      <c r="K42" s="246" t="s">
        <v>174</v>
      </c>
      <c r="L42" s="246" t="s">
        <v>175</v>
      </c>
      <c r="M42" s="246" t="s">
        <v>176</v>
      </c>
    </row>
    <row r="43" spans="1:13" ht="48" x14ac:dyDescent="0.15">
      <c r="A43" s="273"/>
      <c r="B43" s="246">
        <v>4</v>
      </c>
      <c r="C43" s="193" t="s">
        <v>177</v>
      </c>
      <c r="D43" s="193">
        <v>5.8083</v>
      </c>
      <c r="E43" s="193">
        <v>5.8083</v>
      </c>
      <c r="F43" s="265">
        <v>37451140.153999999</v>
      </c>
      <c r="G43" s="265">
        <v>4421467.6780000003</v>
      </c>
      <c r="H43" s="266">
        <v>37446509.990999997</v>
      </c>
      <c r="I43" s="267">
        <v>4424034.9409999996</v>
      </c>
      <c r="J43" s="246" t="s">
        <v>178</v>
      </c>
      <c r="K43" s="246" t="s">
        <v>179</v>
      </c>
      <c r="L43" s="246" t="s">
        <v>180</v>
      </c>
      <c r="M43" s="246" t="s">
        <v>181</v>
      </c>
    </row>
    <row r="44" spans="1:13" x14ac:dyDescent="0.15">
      <c r="A44" s="246"/>
      <c r="B44" s="246"/>
      <c r="C44" s="246" t="s">
        <v>47</v>
      </c>
      <c r="D44" s="193">
        <f>SUM(D40:D43)</f>
        <v>98.821700000000007</v>
      </c>
      <c r="E44" s="193">
        <f>SUM(E40:E43)</f>
        <v>98.821700000000007</v>
      </c>
      <c r="F44" s="263"/>
      <c r="G44" s="263"/>
      <c r="H44" s="263"/>
      <c r="I44" s="263"/>
      <c r="J44" s="254"/>
      <c r="K44" s="254"/>
      <c r="L44" s="254"/>
      <c r="M44" s="254"/>
    </row>
    <row r="45" spans="1:13" ht="48" x14ac:dyDescent="0.15">
      <c r="A45" s="273" t="s">
        <v>182</v>
      </c>
      <c r="B45" s="250">
        <v>1</v>
      </c>
      <c r="C45" s="246" t="s">
        <v>183</v>
      </c>
      <c r="D45" s="194">
        <v>66.5535</v>
      </c>
      <c r="E45" s="194">
        <v>66.5535</v>
      </c>
      <c r="F45" s="262">
        <v>37452307.722999997</v>
      </c>
      <c r="G45" s="262">
        <v>4422398.9979999997</v>
      </c>
      <c r="H45" s="262">
        <v>37462063.892999999</v>
      </c>
      <c r="I45" s="262">
        <v>4464782.3090000004</v>
      </c>
      <c r="J45" s="246" t="s">
        <v>184</v>
      </c>
      <c r="K45" s="246" t="s">
        <v>185</v>
      </c>
      <c r="L45" s="246" t="s">
        <v>186</v>
      </c>
      <c r="M45" s="246" t="s">
        <v>187</v>
      </c>
    </row>
    <row r="46" spans="1:13" ht="48" x14ac:dyDescent="0.15">
      <c r="A46" s="273"/>
      <c r="B46" s="250">
        <v>2</v>
      </c>
      <c r="C46" s="246" t="s">
        <v>188</v>
      </c>
      <c r="D46" s="196">
        <v>6.6950000000000003</v>
      </c>
      <c r="E46" s="196">
        <v>6.6950000000000003</v>
      </c>
      <c r="F46" s="262">
        <v>37463121.178000003</v>
      </c>
      <c r="G46" s="262">
        <v>4425760.3430000003</v>
      </c>
      <c r="H46" s="262">
        <v>37458844.759000003</v>
      </c>
      <c r="I46" s="262">
        <v>4430414.6880000001</v>
      </c>
      <c r="J46" s="246" t="s">
        <v>189</v>
      </c>
      <c r="K46" s="246" t="s">
        <v>190</v>
      </c>
      <c r="L46" s="246" t="s">
        <v>191</v>
      </c>
      <c r="M46" s="246" t="s">
        <v>192</v>
      </c>
    </row>
    <row r="47" spans="1:13" x14ac:dyDescent="0.15">
      <c r="A47" s="246"/>
      <c r="B47" s="245"/>
      <c r="C47" s="247" t="s">
        <v>47</v>
      </c>
      <c r="D47" s="195">
        <f>SUM(D45:D46)</f>
        <v>73.248500000000007</v>
      </c>
      <c r="E47" s="195">
        <f>SUM(E45:E46)</f>
        <v>73.248500000000007</v>
      </c>
      <c r="F47" s="263"/>
      <c r="G47" s="263"/>
      <c r="H47" s="263"/>
      <c r="I47" s="263"/>
      <c r="J47" s="259"/>
      <c r="K47" s="259"/>
      <c r="L47" s="259"/>
      <c r="M47" s="259"/>
    </row>
    <row r="48" spans="1:13" ht="48" x14ac:dyDescent="0.15">
      <c r="A48" s="246" t="s">
        <v>193</v>
      </c>
      <c r="B48" s="250">
        <v>1</v>
      </c>
      <c r="C48" s="246" t="s">
        <v>193</v>
      </c>
      <c r="D48" s="256">
        <v>81.307199999999995</v>
      </c>
      <c r="E48" s="256">
        <v>81.307199999999995</v>
      </c>
      <c r="F48" s="262">
        <v>37401286.092500001</v>
      </c>
      <c r="G48" s="262">
        <v>4413733.8881999999</v>
      </c>
      <c r="H48" s="262">
        <v>37402837.562600002</v>
      </c>
      <c r="I48" s="262">
        <v>4486116.5378</v>
      </c>
      <c r="J48" s="246" t="s">
        <v>194</v>
      </c>
      <c r="K48" s="246" t="s">
        <v>195</v>
      </c>
      <c r="L48" s="246" t="s">
        <v>196</v>
      </c>
      <c r="M48" s="246" t="s">
        <v>197</v>
      </c>
    </row>
    <row r="49" spans="1:13" ht="36" x14ac:dyDescent="0.15">
      <c r="A49" s="246" t="s">
        <v>198</v>
      </c>
      <c r="B49" s="250">
        <v>1</v>
      </c>
      <c r="C49" s="246" t="s">
        <v>198</v>
      </c>
      <c r="D49" s="255">
        <v>38.266199999999998</v>
      </c>
      <c r="E49" s="255">
        <v>38.266199999999998</v>
      </c>
      <c r="F49" s="262">
        <v>37418454.162</v>
      </c>
      <c r="G49" s="262">
        <v>4443046.3435000004</v>
      </c>
      <c r="H49" s="262">
        <v>37423792.465499997</v>
      </c>
      <c r="I49" s="262">
        <v>4472968.7494999999</v>
      </c>
      <c r="J49" s="246" t="s">
        <v>199</v>
      </c>
      <c r="K49" s="246" t="s">
        <v>200</v>
      </c>
      <c r="L49" s="246" t="s">
        <v>201</v>
      </c>
      <c r="M49" s="246" t="s">
        <v>202</v>
      </c>
    </row>
    <row r="50" spans="1:13" x14ac:dyDescent="0.15">
      <c r="A50" s="246"/>
      <c r="B50" s="245"/>
      <c r="C50" s="246" t="s">
        <v>47</v>
      </c>
      <c r="D50" s="270">
        <f>SUM(D48:D49)</f>
        <v>119.57339999999999</v>
      </c>
      <c r="E50" s="270">
        <f>SUM(E48:E49)</f>
        <v>119.57339999999999</v>
      </c>
      <c r="F50" s="270"/>
      <c r="G50" s="270"/>
      <c r="H50" s="270"/>
      <c r="I50" s="270"/>
      <c r="J50" s="260"/>
      <c r="K50" s="260"/>
      <c r="L50" s="260"/>
      <c r="M50" s="260"/>
    </row>
    <row r="51" spans="1:13" ht="24.75" customHeight="1" x14ac:dyDescent="0.15">
      <c r="A51" s="271"/>
      <c r="B51" s="271"/>
      <c r="C51" s="271" t="s">
        <v>203</v>
      </c>
      <c r="D51" s="272">
        <f>D14+D25+D34+D39+D44+D47+D50</f>
        <v>931.41100000000006</v>
      </c>
      <c r="E51" s="272">
        <f>E14+E25+E34+E39+E44+E47+E50</f>
        <v>931.41100000000006</v>
      </c>
      <c r="F51" s="272"/>
      <c r="G51" s="272"/>
      <c r="H51" s="272"/>
      <c r="I51" s="272"/>
      <c r="J51" s="261"/>
      <c r="K51" s="261"/>
      <c r="L51" s="261"/>
      <c r="M51" s="261"/>
    </row>
  </sheetData>
  <mergeCells count="18">
    <mergeCell ref="J2:M2"/>
    <mergeCell ref="A2:A5"/>
    <mergeCell ref="A6:A13"/>
    <mergeCell ref="A15:A24"/>
    <mergeCell ref="C2:C5"/>
    <mergeCell ref="D2:D4"/>
    <mergeCell ref="E2:E4"/>
    <mergeCell ref="J3:K4"/>
    <mergeCell ref="L3:M4"/>
    <mergeCell ref="F2:I2"/>
    <mergeCell ref="F3:G4"/>
    <mergeCell ref="H3:I4"/>
    <mergeCell ref="A26:A32"/>
    <mergeCell ref="A35:A38"/>
    <mergeCell ref="A1:I1"/>
    <mergeCell ref="A40:A43"/>
    <mergeCell ref="A45:A46"/>
    <mergeCell ref="B2:B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view="pageBreakPreview" zoomScale="110" zoomScaleNormal="130" zoomScaleSheetLayoutView="110" workbookViewId="0">
      <selection activeCell="M9" sqref="M9"/>
    </sheetView>
  </sheetViews>
  <sheetFormatPr defaultColWidth="9" defaultRowHeight="13.5" x14ac:dyDescent="0.15"/>
  <cols>
    <col min="1" max="1" width="4.625" customWidth="1"/>
    <col min="2" max="2" width="5.5" customWidth="1"/>
    <col min="3" max="3" width="11.75" customWidth="1"/>
    <col min="4" max="5" width="7.25" customWidth="1"/>
    <col min="6" max="6" width="3.875" customWidth="1"/>
    <col min="7" max="7" width="6.125" customWidth="1"/>
    <col min="8" max="8" width="10.375" customWidth="1"/>
    <col min="9" max="9" width="3.625" customWidth="1"/>
    <col min="11" max="11" width="12.375" customWidth="1"/>
    <col min="12" max="12" width="3.625" customWidth="1"/>
    <col min="13" max="13" width="7.125" customWidth="1"/>
    <col min="14" max="14" width="10.875" customWidth="1"/>
    <col min="15" max="15" width="11.125" customWidth="1"/>
  </cols>
  <sheetData>
    <row r="1" spans="1:15" ht="22.5" customHeight="1" x14ac:dyDescent="0.15">
      <c r="A1" s="299" t="s">
        <v>204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ht="13.5" customHeight="1" x14ac:dyDescent="0.15">
      <c r="A2" s="308" t="s">
        <v>0</v>
      </c>
      <c r="B2" s="284" t="s">
        <v>1</v>
      </c>
      <c r="C2" s="285" t="s">
        <v>2</v>
      </c>
      <c r="D2" s="286" t="s">
        <v>3</v>
      </c>
      <c r="E2" s="286" t="s">
        <v>4</v>
      </c>
      <c r="F2" s="301" t="s">
        <v>205</v>
      </c>
      <c r="G2" s="302"/>
      <c r="H2" s="302"/>
      <c r="I2" s="302"/>
      <c r="J2" s="302"/>
      <c r="K2" s="302"/>
      <c r="L2" s="302"/>
      <c r="M2" s="302"/>
      <c r="N2" s="302"/>
      <c r="O2" s="302"/>
    </row>
    <row r="3" spans="1:15" x14ac:dyDescent="0.15">
      <c r="A3" s="308"/>
      <c r="B3" s="284"/>
      <c r="C3" s="285"/>
      <c r="D3" s="286"/>
      <c r="E3" s="286"/>
      <c r="F3" s="303" t="s">
        <v>206</v>
      </c>
      <c r="G3" s="303"/>
      <c r="H3" s="303"/>
      <c r="I3" s="304" t="s">
        <v>207</v>
      </c>
      <c r="J3" s="304"/>
      <c r="K3" s="304"/>
      <c r="L3" s="305" t="s">
        <v>208</v>
      </c>
      <c r="M3" s="306"/>
      <c r="N3" s="306"/>
      <c r="O3" s="307"/>
    </row>
    <row r="4" spans="1:15" x14ac:dyDescent="0.15">
      <c r="A4" s="308"/>
      <c r="B4" s="284"/>
      <c r="C4" s="285"/>
      <c r="D4" s="286"/>
      <c r="E4" s="286"/>
      <c r="F4" s="27" t="s">
        <v>209</v>
      </c>
      <c r="G4" s="27" t="s">
        <v>210</v>
      </c>
      <c r="H4" s="27" t="s">
        <v>211</v>
      </c>
      <c r="I4" s="41" t="s">
        <v>209</v>
      </c>
      <c r="J4" s="40" t="s">
        <v>210</v>
      </c>
      <c r="K4" s="41" t="s">
        <v>211</v>
      </c>
      <c r="L4" s="42" t="s">
        <v>209</v>
      </c>
      <c r="M4" s="43" t="s">
        <v>210</v>
      </c>
      <c r="N4" s="43" t="s">
        <v>211</v>
      </c>
      <c r="O4" s="212" t="s">
        <v>212</v>
      </c>
    </row>
    <row r="5" spans="1:15" x14ac:dyDescent="0.15">
      <c r="A5" s="308"/>
      <c r="B5" s="284"/>
      <c r="C5" s="285"/>
      <c r="D5" s="15" t="s">
        <v>8</v>
      </c>
      <c r="E5" s="15" t="s">
        <v>8</v>
      </c>
      <c r="F5" s="27" t="s">
        <v>213</v>
      </c>
      <c r="G5" s="27" t="s">
        <v>8</v>
      </c>
      <c r="H5" s="27" t="s">
        <v>214</v>
      </c>
      <c r="I5" s="41" t="s">
        <v>213</v>
      </c>
      <c r="J5" s="41" t="s">
        <v>8</v>
      </c>
      <c r="K5" s="44" t="s">
        <v>214</v>
      </c>
      <c r="L5" s="42" t="s">
        <v>213</v>
      </c>
      <c r="M5" s="42" t="s">
        <v>8</v>
      </c>
      <c r="N5" s="42" t="s">
        <v>214</v>
      </c>
      <c r="O5" s="42" t="s">
        <v>215</v>
      </c>
    </row>
    <row r="6" spans="1:15" ht="21" x14ac:dyDescent="0.15">
      <c r="A6" s="287" t="s">
        <v>11</v>
      </c>
      <c r="B6" s="17">
        <v>1</v>
      </c>
      <c r="C6" s="16" t="s">
        <v>12</v>
      </c>
      <c r="D6" s="18">
        <v>52.667900000000003</v>
      </c>
      <c r="E6" s="18">
        <v>52.667900000000003</v>
      </c>
      <c r="F6" s="88"/>
      <c r="G6" s="29"/>
      <c r="H6" s="5"/>
      <c r="I6" s="213">
        <v>1</v>
      </c>
      <c r="J6" s="50">
        <v>36.24</v>
      </c>
      <c r="K6" s="214">
        <v>16986776.02</v>
      </c>
      <c r="L6" s="215">
        <v>1</v>
      </c>
      <c r="M6" s="46">
        <v>16.422999999999998</v>
      </c>
      <c r="N6" s="45">
        <v>7287556.4000000004</v>
      </c>
      <c r="O6" s="48">
        <v>2848240</v>
      </c>
    </row>
    <row r="7" spans="1:15" ht="33.75" customHeight="1" x14ac:dyDescent="0.15">
      <c r="A7" s="288"/>
      <c r="B7" s="17">
        <v>2</v>
      </c>
      <c r="C7" s="13" t="s">
        <v>16</v>
      </c>
      <c r="D7" s="18">
        <v>6.5385</v>
      </c>
      <c r="E7" s="18">
        <v>6.5385</v>
      </c>
      <c r="F7" s="88"/>
      <c r="G7" s="18"/>
      <c r="H7" s="5"/>
      <c r="I7" s="90"/>
      <c r="J7" s="5"/>
      <c r="K7" s="5"/>
      <c r="L7" s="215">
        <v>1</v>
      </c>
      <c r="M7" s="52">
        <v>6.5385</v>
      </c>
      <c r="N7" s="45">
        <v>1457241.15</v>
      </c>
      <c r="O7" s="48">
        <v>2302200</v>
      </c>
    </row>
    <row r="8" spans="1:15" ht="21" x14ac:dyDescent="0.15">
      <c r="A8" s="288"/>
      <c r="B8" s="17">
        <v>3</v>
      </c>
      <c r="C8" s="13" t="s">
        <v>21</v>
      </c>
      <c r="D8" s="18">
        <v>4.9720000000000004</v>
      </c>
      <c r="E8" s="18">
        <v>4.9720000000000004</v>
      </c>
      <c r="F8" s="132">
        <v>1</v>
      </c>
      <c r="G8" s="31">
        <v>4.9720000000000004</v>
      </c>
      <c r="H8" s="32">
        <v>484685.79</v>
      </c>
      <c r="I8" s="90"/>
      <c r="J8" s="6"/>
      <c r="K8" s="35"/>
      <c r="L8" s="216"/>
      <c r="M8" s="20"/>
      <c r="N8" s="53"/>
      <c r="O8" s="67"/>
    </row>
    <row r="9" spans="1:15" ht="21" x14ac:dyDescent="0.15">
      <c r="A9" s="288"/>
      <c r="B9" s="17">
        <v>4</v>
      </c>
      <c r="C9" s="13" t="s">
        <v>24</v>
      </c>
      <c r="D9" s="30">
        <v>6.1326000000000001</v>
      </c>
      <c r="E9" s="30">
        <v>6.1326000000000001</v>
      </c>
      <c r="F9" s="132">
        <v>1</v>
      </c>
      <c r="G9" s="162">
        <v>2.7909999999999999</v>
      </c>
      <c r="H9" s="34">
        <v>159039.1</v>
      </c>
      <c r="I9" s="90"/>
      <c r="J9" s="5"/>
      <c r="K9" s="5"/>
      <c r="L9" s="215">
        <v>1</v>
      </c>
      <c r="M9" s="46">
        <v>3.3416000000000001</v>
      </c>
      <c r="N9" s="45">
        <v>412045.3</v>
      </c>
      <c r="O9" s="48">
        <v>540000</v>
      </c>
    </row>
    <row r="10" spans="1:15" ht="21.95" customHeight="1" x14ac:dyDescent="0.15">
      <c r="A10" s="288"/>
      <c r="B10" s="17">
        <v>5</v>
      </c>
      <c r="C10" s="13" t="s">
        <v>29</v>
      </c>
      <c r="D10" s="30">
        <v>10.561199999999999</v>
      </c>
      <c r="E10" s="30">
        <v>10.561199999999999</v>
      </c>
      <c r="F10" s="132">
        <v>3</v>
      </c>
      <c r="G10" s="31">
        <v>8.2100000000000009</v>
      </c>
      <c r="H10" s="34">
        <v>468208.52</v>
      </c>
      <c r="I10" s="213">
        <v>3</v>
      </c>
      <c r="J10" s="56">
        <v>2.35</v>
      </c>
      <c r="K10" s="49">
        <v>29431.03</v>
      </c>
      <c r="L10" s="90"/>
      <c r="M10" s="6"/>
      <c r="N10" s="5"/>
      <c r="O10" s="217"/>
    </row>
    <row r="11" spans="1:15" ht="31.5" x14ac:dyDescent="0.15">
      <c r="A11" s="288"/>
      <c r="B11" s="17">
        <v>6</v>
      </c>
      <c r="C11" s="1" t="s">
        <v>34</v>
      </c>
      <c r="D11" s="54">
        <v>43.468699999999998</v>
      </c>
      <c r="E11" s="54">
        <v>43.468699999999998</v>
      </c>
      <c r="F11" s="88"/>
      <c r="G11" s="18"/>
      <c r="H11" s="5"/>
      <c r="I11" s="213">
        <v>1</v>
      </c>
      <c r="J11" s="50">
        <v>43.468699999999998</v>
      </c>
      <c r="K11" s="49">
        <v>2352844.91</v>
      </c>
      <c r="L11" s="90"/>
      <c r="M11" s="5"/>
      <c r="N11" s="5"/>
      <c r="O11" s="217"/>
    </row>
    <row r="12" spans="1:15" ht="21" x14ac:dyDescent="0.15">
      <c r="A12" s="288"/>
      <c r="B12" s="17">
        <v>7</v>
      </c>
      <c r="C12" s="16" t="s">
        <v>39</v>
      </c>
      <c r="D12" s="54">
        <v>5.4119999999999999</v>
      </c>
      <c r="E12" s="54">
        <v>5.4119999999999999</v>
      </c>
      <c r="F12" s="88"/>
      <c r="G12" s="18"/>
      <c r="H12" s="5"/>
      <c r="I12" s="213">
        <v>1</v>
      </c>
      <c r="J12" s="50">
        <v>5.4119999999999999</v>
      </c>
      <c r="K12" s="49">
        <v>297323.67</v>
      </c>
      <c r="L12" s="90"/>
      <c r="M12" s="5"/>
      <c r="N12" s="5"/>
      <c r="O12" s="217"/>
    </row>
    <row r="13" spans="1:15" ht="21" x14ac:dyDescent="0.15">
      <c r="A13" s="288"/>
      <c r="B13" s="17">
        <v>8</v>
      </c>
      <c r="C13" s="16" t="s">
        <v>42</v>
      </c>
      <c r="D13" s="54">
        <v>4.9804000000000004</v>
      </c>
      <c r="E13" s="54">
        <v>4.9804000000000004</v>
      </c>
      <c r="F13" s="88"/>
      <c r="G13" s="18"/>
      <c r="H13" s="5"/>
      <c r="I13" s="213">
        <v>1</v>
      </c>
      <c r="J13" s="50">
        <v>4.9804000000000004</v>
      </c>
      <c r="K13" s="49">
        <v>254551.13</v>
      </c>
      <c r="L13" s="90"/>
      <c r="M13" s="5"/>
      <c r="N13" s="5"/>
      <c r="O13" s="217"/>
    </row>
    <row r="14" spans="1:15" x14ac:dyDescent="0.15">
      <c r="A14" s="289"/>
      <c r="B14" s="21"/>
      <c r="C14" s="21" t="s">
        <v>47</v>
      </c>
      <c r="D14" s="197">
        <f>SUM(D6:D13)</f>
        <v>134.73329999999999</v>
      </c>
      <c r="E14" s="37">
        <f>SUM(E6:E13)</f>
        <v>134.73329999999999</v>
      </c>
      <c r="F14" s="198">
        <f t="shared" ref="F14:O14" si="0">SUM(F6:F13)</f>
        <v>5</v>
      </c>
      <c r="G14" s="37">
        <f t="shared" si="0"/>
        <v>15.973000000000001</v>
      </c>
      <c r="H14" s="21">
        <f t="shared" si="0"/>
        <v>1111933.4100000001</v>
      </c>
      <c r="I14" s="198">
        <f t="shared" si="0"/>
        <v>7</v>
      </c>
      <c r="J14" s="37">
        <f t="shared" si="0"/>
        <v>92.451100000000011</v>
      </c>
      <c r="K14" s="21">
        <f t="shared" si="0"/>
        <v>19920926.760000002</v>
      </c>
      <c r="L14" s="198">
        <f t="shared" si="0"/>
        <v>3</v>
      </c>
      <c r="M14" s="37">
        <f t="shared" si="0"/>
        <v>26.303099999999997</v>
      </c>
      <c r="N14" s="77">
        <f t="shared" si="0"/>
        <v>9156842.8500000015</v>
      </c>
      <c r="O14" s="218">
        <f t="shared" si="0"/>
        <v>5690440</v>
      </c>
    </row>
    <row r="15" spans="1:15" x14ac:dyDescent="0.15">
      <c r="A15" s="290" t="s">
        <v>48</v>
      </c>
      <c r="B15" s="17">
        <v>1</v>
      </c>
      <c r="C15" s="13" t="s">
        <v>216</v>
      </c>
      <c r="D15" s="18">
        <v>71.7</v>
      </c>
      <c r="E15" s="18">
        <v>71.7</v>
      </c>
      <c r="F15" s="18"/>
      <c r="G15" s="29"/>
      <c r="H15" s="5"/>
      <c r="I15" s="219">
        <v>3</v>
      </c>
      <c r="J15" s="58">
        <v>48.28</v>
      </c>
      <c r="K15" s="58">
        <v>24717971.43</v>
      </c>
      <c r="L15" s="215">
        <v>3</v>
      </c>
      <c r="M15" s="220">
        <v>23.42</v>
      </c>
      <c r="N15" s="220">
        <v>5599992.6100000003</v>
      </c>
      <c r="O15" s="221">
        <v>4170000</v>
      </c>
    </row>
    <row r="16" spans="1:15" x14ac:dyDescent="0.15">
      <c r="A16" s="291"/>
      <c r="B16" s="17">
        <v>2</v>
      </c>
      <c r="C16" s="13" t="s">
        <v>54</v>
      </c>
      <c r="D16" s="22">
        <v>27.628900000000002</v>
      </c>
      <c r="E16" s="22">
        <v>27.628900000000002</v>
      </c>
      <c r="F16" s="132">
        <v>1</v>
      </c>
      <c r="G16" s="38">
        <v>8.77</v>
      </c>
      <c r="H16" s="34">
        <v>1179079.6499999999</v>
      </c>
      <c r="I16" s="219">
        <v>1</v>
      </c>
      <c r="J16" s="59">
        <v>18.858000000000001</v>
      </c>
      <c r="K16" s="58">
        <v>3787094.22</v>
      </c>
      <c r="L16" s="5"/>
      <c r="M16" s="5"/>
      <c r="N16" s="5"/>
      <c r="O16" s="222"/>
    </row>
    <row r="17" spans="1:15" x14ac:dyDescent="0.15">
      <c r="A17" s="291"/>
      <c r="B17" s="17">
        <v>3</v>
      </c>
      <c r="C17" s="191" t="s">
        <v>59</v>
      </c>
      <c r="D17" s="22">
        <v>4.2504999999999997</v>
      </c>
      <c r="E17" s="22">
        <v>4.2504999999999997</v>
      </c>
      <c r="F17" s="18"/>
      <c r="G17" s="18"/>
      <c r="H17" s="5"/>
      <c r="I17" s="5"/>
      <c r="J17" s="22"/>
      <c r="K17" s="35"/>
      <c r="L17" s="215">
        <v>1</v>
      </c>
      <c r="M17" s="57">
        <v>4.2504999999999997</v>
      </c>
      <c r="N17" s="45">
        <v>268363.31</v>
      </c>
      <c r="O17" s="223">
        <v>282500</v>
      </c>
    </row>
    <row r="18" spans="1:15" x14ac:dyDescent="0.15">
      <c r="A18" s="291"/>
      <c r="B18" s="17">
        <v>4</v>
      </c>
      <c r="C18" s="191" t="s">
        <v>64</v>
      </c>
      <c r="D18" s="18">
        <v>6.4095000000000004</v>
      </c>
      <c r="E18" s="18">
        <v>6.4095000000000004</v>
      </c>
      <c r="F18" s="18"/>
      <c r="G18" s="22"/>
      <c r="H18" s="35"/>
      <c r="I18" s="5"/>
      <c r="J18" s="5"/>
      <c r="K18" s="5"/>
      <c r="L18" s="215">
        <v>1</v>
      </c>
      <c r="M18" s="57">
        <v>6.4095000000000004</v>
      </c>
      <c r="N18" s="45">
        <v>447217.88</v>
      </c>
      <c r="O18" s="223">
        <v>420825</v>
      </c>
    </row>
    <row r="19" spans="1:15" x14ac:dyDescent="0.15">
      <c r="A19" s="291"/>
      <c r="B19" s="17">
        <v>5</v>
      </c>
      <c r="C19" s="13" t="s">
        <v>69</v>
      </c>
      <c r="D19" s="18">
        <v>10.879</v>
      </c>
      <c r="E19" s="18">
        <v>10.879</v>
      </c>
      <c r="F19" s="132">
        <v>1</v>
      </c>
      <c r="G19" s="38">
        <v>7.55</v>
      </c>
      <c r="H19" s="34">
        <v>439029.38</v>
      </c>
      <c r="I19" s="5"/>
      <c r="J19" s="22"/>
      <c r="K19" s="35"/>
      <c r="L19" s="215">
        <v>1</v>
      </c>
      <c r="M19" s="57">
        <v>3.3290000000000002</v>
      </c>
      <c r="N19" s="45">
        <v>448832.73</v>
      </c>
      <c r="O19" s="221">
        <v>457548.4</v>
      </c>
    </row>
    <row r="20" spans="1:15" x14ac:dyDescent="0.15">
      <c r="A20" s="291"/>
      <c r="B20" s="17">
        <v>6</v>
      </c>
      <c r="C20" s="191" t="s">
        <v>74</v>
      </c>
      <c r="D20" s="18">
        <v>3.8210999999999999</v>
      </c>
      <c r="E20" s="18">
        <v>3.8210999999999999</v>
      </c>
      <c r="F20" s="18"/>
      <c r="G20" s="18"/>
      <c r="H20" s="5"/>
      <c r="I20" s="5"/>
      <c r="J20" s="5"/>
      <c r="K20" s="5"/>
      <c r="L20" s="215">
        <v>1</v>
      </c>
      <c r="M20" s="61">
        <v>3.8210999999999999</v>
      </c>
      <c r="N20" s="45">
        <v>110994.22</v>
      </c>
      <c r="O20" s="223">
        <v>157590</v>
      </c>
    </row>
    <row r="21" spans="1:15" x14ac:dyDescent="0.15">
      <c r="A21" s="291"/>
      <c r="B21" s="17">
        <v>7</v>
      </c>
      <c r="C21" s="13" t="s">
        <v>79</v>
      </c>
      <c r="D21" s="24">
        <v>9.8735999999999997</v>
      </c>
      <c r="E21" s="24">
        <v>9.8735999999999997</v>
      </c>
      <c r="F21" s="132">
        <v>1</v>
      </c>
      <c r="G21" s="39">
        <v>9.8735999999999997</v>
      </c>
      <c r="H21" s="34">
        <v>707159.85</v>
      </c>
      <c r="I21" s="5"/>
      <c r="J21" s="5"/>
      <c r="K21" s="5"/>
      <c r="L21" s="5"/>
      <c r="M21" s="5"/>
      <c r="N21" s="5"/>
      <c r="O21" s="224"/>
    </row>
    <row r="22" spans="1:15" x14ac:dyDescent="0.15">
      <c r="A22" s="291"/>
      <c r="B22" s="17">
        <v>8</v>
      </c>
      <c r="C22" s="191" t="s">
        <v>84</v>
      </c>
      <c r="D22" s="11">
        <v>16.108000000000001</v>
      </c>
      <c r="E22" s="18">
        <v>16.108000000000001</v>
      </c>
      <c r="F22" s="18"/>
      <c r="G22" s="25"/>
      <c r="H22" s="5"/>
      <c r="I22" s="219">
        <v>2</v>
      </c>
      <c r="J22" s="58">
        <v>1.29</v>
      </c>
      <c r="K22" s="58">
        <v>157692.57999999999</v>
      </c>
      <c r="L22" s="215">
        <v>3</v>
      </c>
      <c r="M22" s="61">
        <v>14.82</v>
      </c>
      <c r="N22" s="45">
        <v>1760124.08</v>
      </c>
      <c r="O22" s="223">
        <v>1496200</v>
      </c>
    </row>
    <row r="23" spans="1:15" x14ac:dyDescent="0.15">
      <c r="A23" s="291"/>
      <c r="B23" s="17">
        <v>9</v>
      </c>
      <c r="C23" s="13" t="s">
        <v>89</v>
      </c>
      <c r="D23" s="18">
        <v>21.1722</v>
      </c>
      <c r="E23" s="18">
        <v>21.1722</v>
      </c>
      <c r="F23" s="18"/>
      <c r="G23" s="18"/>
      <c r="H23" s="5"/>
      <c r="I23" s="219">
        <v>1</v>
      </c>
      <c r="J23" s="63">
        <v>21.1722</v>
      </c>
      <c r="K23" s="58">
        <v>1102075.3330999999</v>
      </c>
      <c r="L23" s="5"/>
      <c r="M23" s="5"/>
      <c r="N23" s="5"/>
      <c r="O23" s="225"/>
    </row>
    <row r="24" spans="1:15" x14ac:dyDescent="0.15">
      <c r="A24" s="291"/>
      <c r="B24" s="17">
        <v>10</v>
      </c>
      <c r="C24" s="13" t="s">
        <v>94</v>
      </c>
      <c r="D24" s="18">
        <v>27.865600000000001</v>
      </c>
      <c r="E24" s="18">
        <v>27.865600000000001</v>
      </c>
      <c r="F24" s="18"/>
      <c r="G24" s="18"/>
      <c r="H24" s="5"/>
      <c r="I24" s="219">
        <v>1</v>
      </c>
      <c r="J24" s="63">
        <v>27.865600000000001</v>
      </c>
      <c r="K24" s="58">
        <v>1933473.5593999999</v>
      </c>
      <c r="L24" s="5"/>
      <c r="M24" s="5"/>
      <c r="N24" s="5"/>
      <c r="O24" s="225"/>
    </row>
    <row r="25" spans="1:15" x14ac:dyDescent="0.15">
      <c r="A25" s="292"/>
      <c r="B25" s="173"/>
      <c r="C25" s="145" t="s">
        <v>47</v>
      </c>
      <c r="D25" s="199">
        <f>SUM(D15:D24)</f>
        <v>199.70840000000001</v>
      </c>
      <c r="E25" s="199">
        <f>SUM(E15:E24)</f>
        <v>199.70840000000001</v>
      </c>
      <c r="F25" s="173">
        <f>SUM(F15:F24)</f>
        <v>3</v>
      </c>
      <c r="G25" s="173">
        <f t="shared" ref="G25:H25" si="1">SUM(G16:G24)</f>
        <v>26.1936</v>
      </c>
      <c r="H25" s="173">
        <f t="shared" si="1"/>
        <v>2325268.88</v>
      </c>
      <c r="I25" s="173">
        <f>SUM(I15:I24)</f>
        <v>8</v>
      </c>
      <c r="J25" s="226">
        <f t="shared" ref="J25:O25" si="2">SUM(J15:J24)</f>
        <v>117.46580000000002</v>
      </c>
      <c r="K25" s="227">
        <f t="shared" si="2"/>
        <v>31698307.122499995</v>
      </c>
      <c r="L25" s="173">
        <f t="shared" si="2"/>
        <v>10</v>
      </c>
      <c r="M25" s="173">
        <f t="shared" si="2"/>
        <v>56.0501</v>
      </c>
      <c r="N25" s="173">
        <f t="shared" si="2"/>
        <v>8635524.8299999982</v>
      </c>
      <c r="O25" s="228">
        <f t="shared" si="2"/>
        <v>6984663.4000000004</v>
      </c>
    </row>
    <row r="26" spans="1:15" x14ac:dyDescent="0.15">
      <c r="A26" s="293" t="s">
        <v>99</v>
      </c>
      <c r="B26" s="71">
        <v>1</v>
      </c>
      <c r="C26" s="74" t="s">
        <v>217</v>
      </c>
      <c r="D26" s="2">
        <v>71.316500000000005</v>
      </c>
      <c r="E26" s="2">
        <v>71.316500000000005</v>
      </c>
      <c r="F26" s="71"/>
      <c r="G26" s="71"/>
      <c r="H26" s="71"/>
      <c r="I26" s="229">
        <v>5</v>
      </c>
      <c r="J26" s="229">
        <v>33.869999999999997</v>
      </c>
      <c r="K26" s="229">
        <v>24123606.530000001</v>
      </c>
      <c r="L26" s="107">
        <v>5</v>
      </c>
      <c r="M26" s="137">
        <v>37.450000000000003</v>
      </c>
      <c r="N26" s="107">
        <v>16882439.010000002</v>
      </c>
      <c r="O26" s="212">
        <v>8393868.8000000007</v>
      </c>
    </row>
    <row r="27" spans="1:15" x14ac:dyDescent="0.15">
      <c r="A27" s="294"/>
      <c r="B27" s="71">
        <v>2</v>
      </c>
      <c r="C27" s="74" t="s">
        <v>105</v>
      </c>
      <c r="D27" s="2">
        <v>26.9298</v>
      </c>
      <c r="E27" s="2">
        <v>26.9298</v>
      </c>
      <c r="F27" s="71"/>
      <c r="G27" s="71"/>
      <c r="H27" s="71"/>
      <c r="I27" s="229">
        <v>2</v>
      </c>
      <c r="J27" s="230">
        <v>0.47</v>
      </c>
      <c r="K27" s="231">
        <v>90040.48</v>
      </c>
      <c r="L27" s="107">
        <v>3</v>
      </c>
      <c r="M27" s="137">
        <v>26.46</v>
      </c>
      <c r="N27" s="107">
        <v>5619314.4100000001</v>
      </c>
      <c r="O27" s="212">
        <v>4150353.99</v>
      </c>
    </row>
    <row r="28" spans="1:15" x14ac:dyDescent="0.15">
      <c r="A28" s="294"/>
      <c r="B28" s="71">
        <v>3</v>
      </c>
      <c r="C28" s="74" t="s">
        <v>110</v>
      </c>
      <c r="D28" s="2">
        <v>13.350199999999999</v>
      </c>
      <c r="E28" s="2">
        <v>13.350199999999999</v>
      </c>
      <c r="F28" s="124">
        <v>1</v>
      </c>
      <c r="G28" s="138">
        <v>7.4109999999999996</v>
      </c>
      <c r="H28" s="124">
        <v>532420.07999999996</v>
      </c>
      <c r="I28" s="229">
        <v>1</v>
      </c>
      <c r="J28" s="232">
        <v>0.75700000000000001</v>
      </c>
      <c r="K28" s="229">
        <v>52936.959999999999</v>
      </c>
      <c r="L28" s="107">
        <v>2</v>
      </c>
      <c r="M28" s="233">
        <v>5.18</v>
      </c>
      <c r="N28" s="107">
        <v>662032.04</v>
      </c>
      <c r="O28" s="64">
        <v>554437.97</v>
      </c>
    </row>
    <row r="29" spans="1:15" x14ac:dyDescent="0.15">
      <c r="A29" s="294"/>
      <c r="B29" s="71">
        <v>4</v>
      </c>
      <c r="C29" s="74" t="s">
        <v>115</v>
      </c>
      <c r="D29" s="2">
        <v>15.7874</v>
      </c>
      <c r="E29" s="2">
        <v>15.7874</v>
      </c>
      <c r="F29" s="124">
        <v>2</v>
      </c>
      <c r="G29" s="138">
        <v>4.08</v>
      </c>
      <c r="H29" s="124">
        <v>210748.86</v>
      </c>
      <c r="I29" s="229">
        <v>2</v>
      </c>
      <c r="J29" s="229">
        <v>0.68</v>
      </c>
      <c r="K29" s="229">
        <v>45619.54</v>
      </c>
      <c r="L29" s="107">
        <v>2</v>
      </c>
      <c r="M29" s="233">
        <v>11.03</v>
      </c>
      <c r="N29" s="107">
        <v>1090811.06</v>
      </c>
      <c r="O29" s="64">
        <v>825451</v>
      </c>
    </row>
    <row r="30" spans="1:15" x14ac:dyDescent="0.15">
      <c r="A30" s="294"/>
      <c r="B30" s="71">
        <v>5</v>
      </c>
      <c r="C30" s="74" t="s">
        <v>120</v>
      </c>
      <c r="D30" s="2">
        <v>16.458300000000001</v>
      </c>
      <c r="E30" s="2">
        <v>16.458300000000001</v>
      </c>
      <c r="F30" s="124">
        <v>1</v>
      </c>
      <c r="G30" s="138">
        <v>5.093</v>
      </c>
      <c r="H30" s="124">
        <v>530778.25</v>
      </c>
      <c r="I30" s="229">
        <v>2</v>
      </c>
      <c r="J30" s="229">
        <v>1.2</v>
      </c>
      <c r="K30" s="229">
        <v>123587.89</v>
      </c>
      <c r="L30" s="107">
        <v>2</v>
      </c>
      <c r="M30" s="233">
        <v>10.17</v>
      </c>
      <c r="N30" s="107">
        <v>2862376.25</v>
      </c>
      <c r="O30" s="131">
        <v>2043440</v>
      </c>
    </row>
    <row r="31" spans="1:15" x14ac:dyDescent="0.15">
      <c r="A31" s="294"/>
      <c r="B31" s="71">
        <v>6</v>
      </c>
      <c r="C31" s="74" t="s">
        <v>125</v>
      </c>
      <c r="D31" s="2">
        <v>11.6259</v>
      </c>
      <c r="E31" s="2">
        <v>11.6259</v>
      </c>
      <c r="F31" s="71"/>
      <c r="G31" s="71"/>
      <c r="H31" s="71"/>
      <c r="I31" s="71"/>
      <c r="J31" s="71"/>
      <c r="K31" s="71"/>
      <c r="L31" s="107">
        <v>1</v>
      </c>
      <c r="M31" s="233">
        <v>11.6259</v>
      </c>
      <c r="N31" s="107">
        <v>1494224.37</v>
      </c>
      <c r="O31" s="99">
        <v>957080</v>
      </c>
    </row>
    <row r="32" spans="1:15" x14ac:dyDescent="0.15">
      <c r="A32" s="294"/>
      <c r="B32" s="71">
        <v>7</v>
      </c>
      <c r="C32" s="74" t="s">
        <v>130</v>
      </c>
      <c r="D32" s="2">
        <v>14.7624</v>
      </c>
      <c r="E32" s="2">
        <v>14.7624</v>
      </c>
      <c r="F32" s="124">
        <v>2</v>
      </c>
      <c r="G32" s="138">
        <v>11.15</v>
      </c>
      <c r="H32" s="124">
        <v>1024917.49</v>
      </c>
      <c r="I32" s="229">
        <v>2</v>
      </c>
      <c r="J32" s="229">
        <v>0.45</v>
      </c>
      <c r="K32" s="229">
        <v>53311.8</v>
      </c>
      <c r="L32" s="107">
        <v>2</v>
      </c>
      <c r="M32" s="107">
        <v>3.16</v>
      </c>
      <c r="N32" s="107">
        <v>461113.93</v>
      </c>
      <c r="O32" s="64">
        <v>380000</v>
      </c>
    </row>
    <row r="33" spans="1:15" x14ac:dyDescent="0.15">
      <c r="A33" s="294"/>
      <c r="B33" s="74">
        <v>8</v>
      </c>
      <c r="C33" s="200" t="s">
        <v>135</v>
      </c>
      <c r="D33" s="91">
        <v>7.1651999999999996</v>
      </c>
      <c r="E33" s="91">
        <v>7.1651999999999996</v>
      </c>
      <c r="F33" s="74"/>
      <c r="G33" s="74"/>
      <c r="H33" s="74"/>
      <c r="I33" s="74"/>
      <c r="J33" s="74"/>
      <c r="K33" s="74"/>
      <c r="L33" s="107">
        <v>1</v>
      </c>
      <c r="M33" s="233">
        <v>7.1651999999999996</v>
      </c>
      <c r="N33" s="107">
        <v>595134.68000000005</v>
      </c>
      <c r="O33" s="99">
        <v>562215</v>
      </c>
    </row>
    <row r="34" spans="1:15" x14ac:dyDescent="0.15">
      <c r="A34" s="295"/>
      <c r="B34" s="75"/>
      <c r="C34" s="74" t="s">
        <v>47</v>
      </c>
      <c r="D34" s="186">
        <f>SUM(D26:D33)</f>
        <v>177.39570000000001</v>
      </c>
      <c r="E34" s="186">
        <f>SUM(E26:E33)</f>
        <v>177.39570000000001</v>
      </c>
      <c r="F34" s="75">
        <f>SUM(F28:F33)</f>
        <v>6</v>
      </c>
      <c r="G34" s="186">
        <f>SUM(G28:G33)</f>
        <v>27.734000000000002</v>
      </c>
      <c r="H34" s="75">
        <f>SUM(H28:H33)</f>
        <v>2298864.6799999997</v>
      </c>
      <c r="I34" s="75">
        <f t="shared" ref="I34:O34" si="3">SUM(I26:I33)</f>
        <v>14</v>
      </c>
      <c r="J34" s="234">
        <f t="shared" si="3"/>
        <v>37.427</v>
      </c>
      <c r="K34" s="75">
        <f t="shared" si="3"/>
        <v>24489103.200000003</v>
      </c>
      <c r="L34" s="75">
        <f t="shared" si="3"/>
        <v>18</v>
      </c>
      <c r="M34" s="186">
        <f t="shared" si="3"/>
        <v>112.2411</v>
      </c>
      <c r="N34" s="75">
        <f t="shared" si="3"/>
        <v>29667445.75</v>
      </c>
      <c r="O34" s="21">
        <f t="shared" si="3"/>
        <v>17866846.760000002</v>
      </c>
    </row>
    <row r="35" spans="1:15" ht="21" x14ac:dyDescent="0.15">
      <c r="A35" s="296" t="s">
        <v>140</v>
      </c>
      <c r="B35" s="72">
        <v>1</v>
      </c>
      <c r="C35" s="201" t="s">
        <v>141</v>
      </c>
      <c r="D35" s="3">
        <v>71.988200000000006</v>
      </c>
      <c r="E35" s="3">
        <v>71.988200000000006</v>
      </c>
      <c r="F35" s="5"/>
      <c r="G35" s="10"/>
      <c r="H35" s="5"/>
      <c r="I35" s="90">
        <v>2</v>
      </c>
      <c r="J35" s="5">
        <v>42.46</v>
      </c>
      <c r="K35" s="28">
        <v>38081705.219999999</v>
      </c>
      <c r="L35" s="215">
        <v>2</v>
      </c>
      <c r="M35" s="137">
        <v>29.53</v>
      </c>
      <c r="N35" s="45">
        <v>15500336.24</v>
      </c>
      <c r="O35" s="64">
        <v>9098332.8699999992</v>
      </c>
    </row>
    <row r="36" spans="1:15" x14ac:dyDescent="0.15">
      <c r="A36" s="297"/>
      <c r="B36" s="72">
        <v>2</v>
      </c>
      <c r="C36" s="74" t="s">
        <v>146</v>
      </c>
      <c r="D36" s="202">
        <v>18.675699999999999</v>
      </c>
      <c r="E36" s="202">
        <v>18.675699999999999</v>
      </c>
      <c r="F36" s="5"/>
      <c r="G36" s="5"/>
      <c r="H36" s="5"/>
      <c r="I36" s="90"/>
      <c r="J36" s="5"/>
      <c r="K36" s="5"/>
      <c r="L36" s="215">
        <v>1</v>
      </c>
      <c r="M36" s="137">
        <v>18.675699999999999</v>
      </c>
      <c r="N36" s="45">
        <v>3744708.9662000001</v>
      </c>
      <c r="O36" s="48">
        <v>1831023</v>
      </c>
    </row>
    <row r="37" spans="1:15" x14ac:dyDescent="0.15">
      <c r="A37" s="297"/>
      <c r="B37" s="203">
        <v>3</v>
      </c>
      <c r="C37" s="204" t="s">
        <v>151</v>
      </c>
      <c r="D37" s="205">
        <v>24.735099999999999</v>
      </c>
      <c r="E37" s="205">
        <v>24.735099999999999</v>
      </c>
      <c r="F37" s="166">
        <v>2</v>
      </c>
      <c r="G37" s="164">
        <v>17.96</v>
      </c>
      <c r="H37" s="164">
        <v>1123509.4099999999</v>
      </c>
      <c r="I37" s="219">
        <v>2</v>
      </c>
      <c r="J37" s="58">
        <v>6.78</v>
      </c>
      <c r="K37" s="58">
        <v>427468.15</v>
      </c>
      <c r="L37" s="90"/>
      <c r="M37" s="5"/>
      <c r="N37" s="5"/>
      <c r="O37" s="67"/>
    </row>
    <row r="38" spans="1:15" x14ac:dyDescent="0.15">
      <c r="A38" s="297"/>
      <c r="B38" s="72">
        <v>4</v>
      </c>
      <c r="C38" s="74" t="s">
        <v>156</v>
      </c>
      <c r="D38" s="3">
        <v>12.531000000000001</v>
      </c>
      <c r="E38" s="3">
        <v>12.531000000000001</v>
      </c>
      <c r="F38" s="166">
        <v>2</v>
      </c>
      <c r="G38" s="164">
        <v>12.34</v>
      </c>
      <c r="H38" s="164">
        <v>428317.78</v>
      </c>
      <c r="I38" s="219">
        <v>1</v>
      </c>
      <c r="J38" s="104">
        <v>0.187</v>
      </c>
      <c r="K38" s="104">
        <v>7106.9295000000002</v>
      </c>
      <c r="L38" s="90"/>
      <c r="M38" s="5"/>
      <c r="N38" s="5"/>
      <c r="O38" s="67"/>
    </row>
    <row r="39" spans="1:15" x14ac:dyDescent="0.15">
      <c r="A39" s="298"/>
      <c r="B39" s="75"/>
      <c r="C39" s="74" t="s">
        <v>47</v>
      </c>
      <c r="D39" s="76">
        <f>SUM(D35:D38)</f>
        <v>127.93000000000002</v>
      </c>
      <c r="E39" s="76">
        <f>SUM(E35:E38)</f>
        <v>127.93000000000002</v>
      </c>
      <c r="F39" s="206">
        <v>4</v>
      </c>
      <c r="G39" s="76">
        <f>SUM(G36:G38)</f>
        <v>30.3</v>
      </c>
      <c r="H39" s="76">
        <f>SUM(H35:H38)</f>
        <v>1551827.19</v>
      </c>
      <c r="I39" s="206">
        <v>5</v>
      </c>
      <c r="J39" s="186">
        <f>SUM(J35:J38)</f>
        <v>49.427</v>
      </c>
      <c r="K39" s="186">
        <f>SUM(K35:K38)</f>
        <v>38516280.299499996</v>
      </c>
      <c r="L39" s="206">
        <v>3</v>
      </c>
      <c r="M39" s="186">
        <f>SUM(M35:M38)</f>
        <v>48.2057</v>
      </c>
      <c r="N39" s="76">
        <f>SUM(N35:N38)</f>
        <v>19245045.2062</v>
      </c>
      <c r="O39" s="235">
        <f>SUM(O35:O38)</f>
        <v>10929355.869999999</v>
      </c>
    </row>
    <row r="40" spans="1:15" x14ac:dyDescent="0.15">
      <c r="A40" s="293" t="s">
        <v>161</v>
      </c>
      <c r="B40" s="72">
        <v>1</v>
      </c>
      <c r="C40" s="201" t="s">
        <v>162</v>
      </c>
      <c r="D40" s="5">
        <v>68.724100000000007</v>
      </c>
      <c r="E40" s="5">
        <v>68.724100000000007</v>
      </c>
      <c r="F40" s="90"/>
      <c r="G40" s="10"/>
      <c r="H40" s="5"/>
      <c r="I40" s="236">
        <v>2</v>
      </c>
      <c r="J40" s="237">
        <v>42.8</v>
      </c>
      <c r="K40" s="238">
        <v>12324703.029999999</v>
      </c>
      <c r="L40" s="215">
        <v>2</v>
      </c>
      <c r="M40" s="101">
        <v>25.92</v>
      </c>
      <c r="N40" s="45">
        <v>4636000.42</v>
      </c>
      <c r="O40" s="48">
        <v>4252701</v>
      </c>
    </row>
    <row r="41" spans="1:15" x14ac:dyDescent="0.15">
      <c r="A41" s="294"/>
      <c r="B41" s="72">
        <v>2</v>
      </c>
      <c r="C41" s="74" t="s">
        <v>167</v>
      </c>
      <c r="D41" s="10">
        <v>9.3099000000000007</v>
      </c>
      <c r="E41" s="10">
        <v>9.3099000000000007</v>
      </c>
      <c r="F41" s="90"/>
      <c r="G41" s="5"/>
      <c r="H41" s="5"/>
      <c r="I41" s="90"/>
      <c r="J41" s="5"/>
      <c r="K41" s="5"/>
      <c r="L41" s="215">
        <v>1</v>
      </c>
      <c r="M41" s="101">
        <v>9.3099000000000007</v>
      </c>
      <c r="N41" s="45">
        <v>912616.85250000004</v>
      </c>
      <c r="O41" s="48">
        <v>729709.8</v>
      </c>
    </row>
    <row r="42" spans="1:15" x14ac:dyDescent="0.15">
      <c r="A42" s="294"/>
      <c r="B42" s="72">
        <v>3</v>
      </c>
      <c r="C42" s="74" t="s">
        <v>172</v>
      </c>
      <c r="D42" s="10">
        <v>14.9794</v>
      </c>
      <c r="E42" s="10">
        <v>14.9794</v>
      </c>
      <c r="F42" s="90"/>
      <c r="G42" s="202"/>
      <c r="H42" s="106"/>
      <c r="I42" s="236">
        <v>1</v>
      </c>
      <c r="J42" s="239">
        <v>0.63</v>
      </c>
      <c r="K42" s="237">
        <v>28711.61</v>
      </c>
      <c r="L42" s="215">
        <v>2</v>
      </c>
      <c r="M42" s="101">
        <v>14.35</v>
      </c>
      <c r="N42" s="45">
        <v>1266023.3700000001</v>
      </c>
      <c r="O42" s="48">
        <v>1606628.01</v>
      </c>
    </row>
    <row r="43" spans="1:15" x14ac:dyDescent="0.15">
      <c r="A43" s="294"/>
      <c r="B43" s="74">
        <v>4</v>
      </c>
      <c r="C43" s="126" t="s">
        <v>177</v>
      </c>
      <c r="D43" s="67">
        <v>5.8083</v>
      </c>
      <c r="E43" s="67">
        <v>5.8083</v>
      </c>
      <c r="F43" s="207"/>
      <c r="G43" s="74"/>
      <c r="H43" s="74"/>
      <c r="I43" s="207"/>
      <c r="J43" s="74"/>
      <c r="K43" s="74"/>
      <c r="L43" s="240">
        <v>1</v>
      </c>
      <c r="M43" s="221">
        <v>5.8083</v>
      </c>
      <c r="N43" s="107">
        <v>254101.62179999999</v>
      </c>
      <c r="O43" s="68">
        <v>306562</v>
      </c>
    </row>
    <row r="44" spans="1:15" x14ac:dyDescent="0.15">
      <c r="A44" s="295"/>
      <c r="B44" s="75"/>
      <c r="C44" s="74" t="s">
        <v>47</v>
      </c>
      <c r="D44" s="76">
        <f>SUM(D40:D43)</f>
        <v>98.821700000000007</v>
      </c>
      <c r="E44" s="76">
        <f>SUM(E40:E43)</f>
        <v>98.821700000000007</v>
      </c>
      <c r="F44" s="206"/>
      <c r="G44" s="75"/>
      <c r="H44" s="75"/>
      <c r="I44" s="206">
        <v>3</v>
      </c>
      <c r="J44" s="76">
        <f t="shared" ref="J44:O44" si="4">SUM(J40:J43)</f>
        <v>43.43</v>
      </c>
      <c r="K44" s="76">
        <f t="shared" si="4"/>
        <v>12353414.639999999</v>
      </c>
      <c r="L44" s="206">
        <f t="shared" si="4"/>
        <v>6</v>
      </c>
      <c r="M44" s="76">
        <f t="shared" si="4"/>
        <v>55.388200000000005</v>
      </c>
      <c r="N44" s="76">
        <f t="shared" si="4"/>
        <v>7068742.2642999999</v>
      </c>
      <c r="O44" s="76">
        <f t="shared" si="4"/>
        <v>6895600.8099999996</v>
      </c>
    </row>
    <row r="45" spans="1:15" x14ac:dyDescent="0.15">
      <c r="A45" s="281" t="s">
        <v>182</v>
      </c>
      <c r="B45" s="17">
        <v>1</v>
      </c>
      <c r="C45" s="13" t="s">
        <v>183</v>
      </c>
      <c r="D45" s="18">
        <v>66.5535</v>
      </c>
      <c r="E45" s="18">
        <v>66.5535</v>
      </c>
      <c r="F45" s="88"/>
      <c r="G45" s="89"/>
      <c r="H45" s="90"/>
      <c r="I45" s="90">
        <v>2</v>
      </c>
      <c r="J45" s="58">
        <v>43.1</v>
      </c>
      <c r="K45" s="58">
        <v>18524102.199999999</v>
      </c>
      <c r="L45" s="215">
        <v>2</v>
      </c>
      <c r="M45" s="43">
        <v>23.45</v>
      </c>
      <c r="N45" s="45">
        <v>3703218.55</v>
      </c>
      <c r="O45" s="48">
        <v>2028218.81</v>
      </c>
    </row>
    <row r="46" spans="1:15" x14ac:dyDescent="0.15">
      <c r="A46" s="282"/>
      <c r="B46" s="17">
        <v>2</v>
      </c>
      <c r="C46" s="13" t="s">
        <v>188</v>
      </c>
      <c r="D46" s="29">
        <v>6.6950000000000003</v>
      </c>
      <c r="E46" s="29">
        <v>6.6950000000000003</v>
      </c>
      <c r="F46" s="88"/>
      <c r="G46" s="89"/>
      <c r="H46" s="90"/>
      <c r="I46" s="90">
        <v>1</v>
      </c>
      <c r="J46" s="110">
        <v>1.1583000000000001</v>
      </c>
      <c r="K46" s="58">
        <v>18782.7438</v>
      </c>
      <c r="L46" s="215">
        <v>2</v>
      </c>
      <c r="M46" s="46">
        <v>5.5369999999999999</v>
      </c>
      <c r="N46" s="45">
        <v>665026.12</v>
      </c>
      <c r="O46" s="48">
        <v>580994</v>
      </c>
    </row>
    <row r="47" spans="1:15" ht="16.5" customHeight="1" x14ac:dyDescent="0.15">
      <c r="A47" s="283"/>
      <c r="B47" s="78"/>
      <c r="C47" s="14" t="s">
        <v>47</v>
      </c>
      <c r="D47" s="80">
        <f>SUM(D45:D46)</f>
        <v>73.248500000000007</v>
      </c>
      <c r="E47" s="80">
        <f>SUM(E45:E46)</f>
        <v>73.248500000000007</v>
      </c>
      <c r="F47" s="93"/>
      <c r="G47" s="94"/>
      <c r="H47" s="95"/>
      <c r="I47" s="95">
        <v>3</v>
      </c>
      <c r="J47" s="113">
        <f>SUM(J45:J46)</f>
        <v>44.258299999999998</v>
      </c>
      <c r="K47" s="113">
        <f>SUM(K45:K46)</f>
        <v>18542884.943799999</v>
      </c>
      <c r="L47" s="95">
        <v>4</v>
      </c>
      <c r="M47" s="113">
        <f>SUM(M45:M46)</f>
        <v>28.986999999999998</v>
      </c>
      <c r="N47" s="113">
        <f>SUM(N45:N46)</f>
        <v>4368244.67</v>
      </c>
      <c r="O47" s="189">
        <f>SUM(O45:O46)</f>
        <v>2609212.81</v>
      </c>
    </row>
    <row r="48" spans="1:15" ht="22.5" customHeight="1" x14ac:dyDescent="0.15">
      <c r="A48" s="23" t="s">
        <v>193</v>
      </c>
      <c r="B48" s="17">
        <v>1</v>
      </c>
      <c r="C48" s="13" t="s">
        <v>193</v>
      </c>
      <c r="D48" s="208">
        <v>81.307199999999995</v>
      </c>
      <c r="E48" s="208">
        <v>81.307199999999995</v>
      </c>
      <c r="F48" s="209"/>
      <c r="G48" s="209"/>
      <c r="H48" s="209"/>
      <c r="I48" s="241">
        <v>1</v>
      </c>
      <c r="J48" s="12">
        <v>81.307199999999995</v>
      </c>
      <c r="K48" s="242">
        <v>46026196.106700003</v>
      </c>
      <c r="L48" s="64"/>
      <c r="M48" s="64"/>
      <c r="N48" s="64"/>
      <c r="O48" s="48"/>
    </row>
    <row r="49" spans="1:15" ht="24.75" customHeight="1" x14ac:dyDescent="0.15">
      <c r="A49" s="210" t="s">
        <v>198</v>
      </c>
      <c r="B49" s="17">
        <v>1</v>
      </c>
      <c r="C49" s="13" t="s">
        <v>198</v>
      </c>
      <c r="D49" s="81">
        <v>38.266199999999998</v>
      </c>
      <c r="E49" s="81">
        <v>38.266199999999998</v>
      </c>
      <c r="F49" s="211"/>
      <c r="G49" s="132"/>
      <c r="H49" s="132"/>
      <c r="I49" s="241">
        <v>1</v>
      </c>
      <c r="J49" s="243">
        <v>38.266199999999998</v>
      </c>
      <c r="K49" s="244">
        <v>5654479.1234999998</v>
      </c>
      <c r="L49" s="64"/>
      <c r="M49" s="64"/>
      <c r="N49" s="64"/>
      <c r="O49" s="48"/>
    </row>
    <row r="50" spans="1:15" x14ac:dyDescent="0.15">
      <c r="A50" s="74"/>
      <c r="B50" s="74"/>
      <c r="C50" s="74" t="s">
        <v>203</v>
      </c>
      <c r="D50" s="91">
        <f t="shared" ref="D50:N50" si="5">D14+D25+D34+D39+D44+D47+D48+D49</f>
        <v>931.41100000000006</v>
      </c>
      <c r="E50" s="67">
        <f t="shared" si="5"/>
        <v>931.41100000000006</v>
      </c>
      <c r="F50" s="207">
        <f t="shared" si="5"/>
        <v>18</v>
      </c>
      <c r="G50" s="67">
        <f t="shared" si="5"/>
        <v>100.20059999999999</v>
      </c>
      <c r="H50" s="67">
        <f t="shared" si="5"/>
        <v>7287894.1600000001</v>
      </c>
      <c r="I50" s="207">
        <f t="shared" si="5"/>
        <v>42</v>
      </c>
      <c r="J50" s="67">
        <f t="shared" si="5"/>
        <v>504.03260000000012</v>
      </c>
      <c r="K50" s="91">
        <f t="shared" si="5"/>
        <v>197201592.19599998</v>
      </c>
      <c r="L50" s="207">
        <f t="shared" si="5"/>
        <v>44</v>
      </c>
      <c r="M50" s="67">
        <f t="shared" si="5"/>
        <v>327.17520000000002</v>
      </c>
      <c r="N50" s="67">
        <f t="shared" si="5"/>
        <v>78141845.570500001</v>
      </c>
      <c r="O50" s="67">
        <f>O14+O25+O34+O39+O44+O47</f>
        <v>50976119.650000006</v>
      </c>
    </row>
    <row r="52" spans="1:15" x14ac:dyDescent="0.15">
      <c r="G52" s="141"/>
    </row>
  </sheetData>
  <mergeCells count="16">
    <mergeCell ref="A1:O1"/>
    <mergeCell ref="F2:O2"/>
    <mergeCell ref="F3:H3"/>
    <mergeCell ref="I3:K3"/>
    <mergeCell ref="L3:O3"/>
    <mergeCell ref="A2:A5"/>
    <mergeCell ref="A45:A47"/>
    <mergeCell ref="B2:B5"/>
    <mergeCell ref="C2:C5"/>
    <mergeCell ref="D2:D4"/>
    <mergeCell ref="E2:E4"/>
    <mergeCell ref="A6:A14"/>
    <mergeCell ref="A15:A25"/>
    <mergeCell ref="A26:A34"/>
    <mergeCell ref="A35:A39"/>
    <mergeCell ref="A40:A44"/>
  </mergeCells>
  <phoneticPr fontId="1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tabSelected="1" view="pageBreakPreview" zoomScale="130" zoomScaleNormal="100" zoomScaleSheetLayoutView="130" workbookViewId="0">
      <selection sqref="A1:M1"/>
    </sheetView>
  </sheetViews>
  <sheetFormatPr defaultColWidth="9" defaultRowHeight="13.5" x14ac:dyDescent="0.15"/>
  <cols>
    <col min="1" max="1" width="3.625" customWidth="1"/>
    <col min="2" max="2" width="4" customWidth="1"/>
    <col min="4" max="4" width="3.75" customWidth="1"/>
    <col min="7" max="10" width="11.25" customWidth="1"/>
    <col min="11" max="11" width="6.125" customWidth="1"/>
    <col min="12" max="12" width="11" customWidth="1"/>
    <col min="13" max="13" width="13" customWidth="1"/>
  </cols>
  <sheetData>
    <row r="1" spans="1:13" ht="30" customHeight="1" x14ac:dyDescent="0.15">
      <c r="A1" s="284" t="s">
        <v>382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x14ac:dyDescent="0.15">
      <c r="A2" s="308" t="s">
        <v>0</v>
      </c>
      <c r="B2" s="284" t="s">
        <v>1</v>
      </c>
      <c r="C2" s="285" t="s">
        <v>2</v>
      </c>
      <c r="D2" s="322" t="s">
        <v>220</v>
      </c>
      <c r="E2" s="330" t="s">
        <v>221</v>
      </c>
      <c r="F2" s="330"/>
      <c r="G2" s="285" t="s">
        <v>218</v>
      </c>
      <c r="H2" s="285"/>
      <c r="I2" s="285"/>
      <c r="J2" s="285"/>
      <c r="K2" s="285" t="s">
        <v>207</v>
      </c>
      <c r="L2" s="285"/>
      <c r="M2" s="329" t="s">
        <v>222</v>
      </c>
    </row>
    <row r="3" spans="1:13" x14ac:dyDescent="0.15">
      <c r="A3" s="308"/>
      <c r="B3" s="284"/>
      <c r="C3" s="285"/>
      <c r="D3" s="323"/>
      <c r="E3" s="330"/>
      <c r="F3" s="330"/>
      <c r="G3" s="331" t="s">
        <v>6</v>
      </c>
      <c r="H3" s="331"/>
      <c r="I3" s="285" t="s">
        <v>7</v>
      </c>
      <c r="J3" s="285"/>
      <c r="K3" s="325" t="s">
        <v>210</v>
      </c>
      <c r="L3" s="327" t="s">
        <v>211</v>
      </c>
      <c r="M3" s="329"/>
    </row>
    <row r="4" spans="1:13" x14ac:dyDescent="0.15">
      <c r="A4" s="308"/>
      <c r="B4" s="284"/>
      <c r="C4" s="285"/>
      <c r="D4" s="323"/>
      <c r="E4" s="14" t="s">
        <v>223</v>
      </c>
      <c r="F4" s="14" t="s">
        <v>224</v>
      </c>
      <c r="G4" s="331"/>
      <c r="H4" s="331"/>
      <c r="I4" s="285"/>
      <c r="J4" s="285"/>
      <c r="K4" s="326"/>
      <c r="L4" s="328"/>
      <c r="M4" s="329"/>
    </row>
    <row r="5" spans="1:13" x14ac:dyDescent="0.15">
      <c r="A5" s="308"/>
      <c r="B5" s="284"/>
      <c r="C5" s="285"/>
      <c r="D5" s="324"/>
      <c r="E5" s="14" t="s">
        <v>225</v>
      </c>
      <c r="F5" s="14" t="s">
        <v>225</v>
      </c>
      <c r="G5" s="16" t="s">
        <v>226</v>
      </c>
      <c r="H5" s="16" t="s">
        <v>227</v>
      </c>
      <c r="I5" s="14" t="s">
        <v>226</v>
      </c>
      <c r="J5" s="14" t="s">
        <v>227</v>
      </c>
      <c r="K5" s="181" t="s">
        <v>8</v>
      </c>
      <c r="L5" s="182" t="s">
        <v>214</v>
      </c>
      <c r="M5" s="329"/>
    </row>
    <row r="6" spans="1:13" ht="21" x14ac:dyDescent="0.15">
      <c r="A6" s="319" t="s">
        <v>11</v>
      </c>
      <c r="B6" s="17">
        <v>1</v>
      </c>
      <c r="C6" s="16" t="s">
        <v>12</v>
      </c>
      <c r="D6" s="58" t="s">
        <v>228</v>
      </c>
      <c r="E6" s="1" t="s">
        <v>229</v>
      </c>
      <c r="F6" s="11" t="s">
        <v>230</v>
      </c>
      <c r="G6" s="7">
        <v>37350678.895999998</v>
      </c>
      <c r="H6" s="7">
        <v>4453047.54</v>
      </c>
      <c r="I6" s="7">
        <v>37347794.476999998</v>
      </c>
      <c r="J6" s="7">
        <v>4484311.4670000002</v>
      </c>
      <c r="K6" s="112">
        <v>36.24</v>
      </c>
      <c r="L6" s="60">
        <v>16986776.02</v>
      </c>
      <c r="M6" s="13" t="s">
        <v>231</v>
      </c>
    </row>
    <row r="7" spans="1:13" x14ac:dyDescent="0.15">
      <c r="A7" s="319"/>
      <c r="B7" s="309">
        <v>2</v>
      </c>
      <c r="C7" s="308" t="s">
        <v>29</v>
      </c>
      <c r="D7" s="58" t="s">
        <v>228</v>
      </c>
      <c r="E7" s="11" t="s">
        <v>232</v>
      </c>
      <c r="F7" s="11" t="s">
        <v>233</v>
      </c>
      <c r="G7" s="7">
        <v>37345617.296999998</v>
      </c>
      <c r="H7" s="7">
        <v>4451834.5039999997</v>
      </c>
      <c r="I7" s="7">
        <v>37345566.248999998</v>
      </c>
      <c r="J7" s="7">
        <v>4451919.4050000003</v>
      </c>
      <c r="K7" s="183">
        <v>0.1</v>
      </c>
      <c r="L7" s="58">
        <v>6470.45</v>
      </c>
      <c r="M7" s="13" t="s">
        <v>234</v>
      </c>
    </row>
    <row r="8" spans="1:13" x14ac:dyDescent="0.15">
      <c r="A8" s="319"/>
      <c r="B8" s="309"/>
      <c r="C8" s="308"/>
      <c r="D8" s="58" t="s">
        <v>235</v>
      </c>
      <c r="E8" s="11" t="s">
        <v>236</v>
      </c>
      <c r="F8" s="11" t="s">
        <v>237</v>
      </c>
      <c r="G8" s="7">
        <v>37345842.033</v>
      </c>
      <c r="H8" s="7">
        <v>4455270.5489999996</v>
      </c>
      <c r="I8" s="7">
        <v>37345817.116999999</v>
      </c>
      <c r="J8" s="7">
        <v>4455469.4850000003</v>
      </c>
      <c r="K8" s="183">
        <v>0.20499999999999999</v>
      </c>
      <c r="L8" s="58">
        <v>3153.39</v>
      </c>
      <c r="M8" s="13" t="s">
        <v>238</v>
      </c>
    </row>
    <row r="9" spans="1:13" x14ac:dyDescent="0.15">
      <c r="A9" s="319"/>
      <c r="B9" s="309"/>
      <c r="C9" s="308"/>
      <c r="D9" s="58" t="s">
        <v>239</v>
      </c>
      <c r="E9" s="1" t="s">
        <v>240</v>
      </c>
      <c r="F9" s="1" t="s">
        <v>241</v>
      </c>
      <c r="G9" s="7">
        <v>37345683.954999998</v>
      </c>
      <c r="H9" s="7">
        <v>4456968.625</v>
      </c>
      <c r="I9" s="7">
        <v>37345349.836000003</v>
      </c>
      <c r="J9" s="7">
        <v>4458685.76</v>
      </c>
      <c r="K9" s="183">
        <v>2.0461999999999998</v>
      </c>
      <c r="L9" s="58">
        <v>19807.189999999999</v>
      </c>
      <c r="M9" s="13" t="s">
        <v>242</v>
      </c>
    </row>
    <row r="10" spans="1:13" ht="31.5" x14ac:dyDescent="0.15">
      <c r="A10" s="319"/>
      <c r="B10" s="17">
        <v>3</v>
      </c>
      <c r="C10" s="1" t="s">
        <v>34</v>
      </c>
      <c r="D10" s="58" t="s">
        <v>228</v>
      </c>
      <c r="E10" s="1" t="s">
        <v>243</v>
      </c>
      <c r="F10" s="11" t="s">
        <v>244</v>
      </c>
      <c r="G10" s="7">
        <v>37338086.156000003</v>
      </c>
      <c r="H10" s="7">
        <v>4446332.7460000003</v>
      </c>
      <c r="I10" s="7">
        <v>37353330.148000002</v>
      </c>
      <c r="J10" s="7">
        <v>4471512.25</v>
      </c>
      <c r="K10" s="112">
        <v>43.468699999999998</v>
      </c>
      <c r="L10" s="58">
        <v>2352844.91</v>
      </c>
      <c r="M10" s="13" t="s">
        <v>242</v>
      </c>
    </row>
    <row r="11" spans="1:13" ht="21" x14ac:dyDescent="0.15">
      <c r="A11" s="319"/>
      <c r="B11" s="17">
        <v>4</v>
      </c>
      <c r="C11" s="16" t="s">
        <v>39</v>
      </c>
      <c r="D11" s="58" t="s">
        <v>228</v>
      </c>
      <c r="E11" s="1" t="s">
        <v>243</v>
      </c>
      <c r="F11" s="11" t="s">
        <v>245</v>
      </c>
      <c r="G11" s="7">
        <v>37339333.147</v>
      </c>
      <c r="H11" s="7">
        <v>4442033.3760000002</v>
      </c>
      <c r="I11" s="7">
        <v>37338086.156000003</v>
      </c>
      <c r="J11" s="7">
        <v>4446332.7460000003</v>
      </c>
      <c r="K11" s="112">
        <v>5.4119999999999999</v>
      </c>
      <c r="L11" s="58">
        <v>297323.67</v>
      </c>
      <c r="M11" s="13" t="s">
        <v>242</v>
      </c>
    </row>
    <row r="12" spans="1:13" ht="21" x14ac:dyDescent="0.15">
      <c r="A12" s="319"/>
      <c r="B12" s="17">
        <v>5</v>
      </c>
      <c r="C12" s="16" t="s">
        <v>42</v>
      </c>
      <c r="D12" s="58" t="s">
        <v>228</v>
      </c>
      <c r="E12" s="1" t="s">
        <v>243</v>
      </c>
      <c r="F12" s="11" t="s">
        <v>246</v>
      </c>
      <c r="G12" s="7">
        <v>37338164.976999998</v>
      </c>
      <c r="H12" s="7">
        <v>4441987.3909999998</v>
      </c>
      <c r="I12" s="7">
        <v>37338006.240000002</v>
      </c>
      <c r="J12" s="7">
        <v>4446330.9740000004</v>
      </c>
      <c r="K12" s="112">
        <v>4.9804000000000004</v>
      </c>
      <c r="L12" s="58">
        <v>254551.13</v>
      </c>
      <c r="M12" s="13" t="s">
        <v>242</v>
      </c>
    </row>
    <row r="13" spans="1:13" x14ac:dyDescent="0.15">
      <c r="A13" s="142"/>
      <c r="B13" s="142"/>
      <c r="C13" s="142" t="s">
        <v>47</v>
      </c>
      <c r="D13" s="142">
        <v>7</v>
      </c>
      <c r="E13" s="142"/>
      <c r="F13" s="142"/>
      <c r="G13" s="142"/>
      <c r="H13" s="142"/>
      <c r="I13" s="142"/>
      <c r="J13" s="142"/>
      <c r="K13" s="163">
        <f>SUM(K6:K12)</f>
        <v>92.452300000000008</v>
      </c>
      <c r="L13" s="142">
        <f>SUM(L6:L12)</f>
        <v>19920926.760000002</v>
      </c>
      <c r="M13" s="142"/>
    </row>
    <row r="14" spans="1:13" ht="21" x14ac:dyDescent="0.15">
      <c r="A14" s="319" t="s">
        <v>48</v>
      </c>
      <c r="B14" s="309">
        <v>1</v>
      </c>
      <c r="C14" s="308" t="s">
        <v>216</v>
      </c>
      <c r="D14" s="58" t="s">
        <v>228</v>
      </c>
      <c r="E14" s="1" t="s">
        <v>247</v>
      </c>
      <c r="F14" s="11" t="s">
        <v>248</v>
      </c>
      <c r="G14" s="7">
        <v>37354903.240999997</v>
      </c>
      <c r="H14" s="7">
        <v>4427872.4000000004</v>
      </c>
      <c r="I14" s="7">
        <v>37354962.077</v>
      </c>
      <c r="J14" s="7">
        <v>4428103.4040000001</v>
      </c>
      <c r="K14" s="59">
        <v>0.24</v>
      </c>
      <c r="L14" s="59">
        <v>16404.63</v>
      </c>
      <c r="M14" s="13" t="s">
        <v>231</v>
      </c>
    </row>
    <row r="15" spans="1:13" ht="21" x14ac:dyDescent="0.15">
      <c r="A15" s="319"/>
      <c r="B15" s="309"/>
      <c r="C15" s="308"/>
      <c r="D15" s="58" t="s">
        <v>235</v>
      </c>
      <c r="E15" s="9" t="s">
        <v>249</v>
      </c>
      <c r="F15" s="11" t="s">
        <v>250</v>
      </c>
      <c r="G15" s="7">
        <v>37359651.063000001</v>
      </c>
      <c r="H15" s="7">
        <v>4438370.5159999998</v>
      </c>
      <c r="I15" s="7">
        <v>37359759.234999999</v>
      </c>
      <c r="J15" s="7">
        <v>4438599.0290000001</v>
      </c>
      <c r="K15" s="59">
        <v>0.255</v>
      </c>
      <c r="L15" s="59">
        <v>25043.94</v>
      </c>
      <c r="M15" s="13" t="s">
        <v>231</v>
      </c>
    </row>
    <row r="16" spans="1:13" ht="21" x14ac:dyDescent="0.15">
      <c r="A16" s="319"/>
      <c r="B16" s="309"/>
      <c r="C16" s="308"/>
      <c r="D16" s="58" t="s">
        <v>239</v>
      </c>
      <c r="E16" s="11" t="s">
        <v>251</v>
      </c>
      <c r="F16" s="11" t="s">
        <v>252</v>
      </c>
      <c r="G16" s="7">
        <v>37362626.457000002</v>
      </c>
      <c r="H16" s="7">
        <v>4445269.2560000001</v>
      </c>
      <c r="I16" s="7">
        <v>37368470.390000001</v>
      </c>
      <c r="J16" s="7">
        <v>4481613.0580000002</v>
      </c>
      <c r="K16" s="59">
        <v>47.78</v>
      </c>
      <c r="L16" s="58">
        <v>24676522.859999999</v>
      </c>
      <c r="M16" s="13" t="s">
        <v>231</v>
      </c>
    </row>
    <row r="17" spans="1:13" ht="21" x14ac:dyDescent="0.15">
      <c r="A17" s="319"/>
      <c r="B17" s="17">
        <v>2</v>
      </c>
      <c r="C17" s="13" t="s">
        <v>54</v>
      </c>
      <c r="D17" s="58" t="s">
        <v>228</v>
      </c>
      <c r="E17" s="11" t="s">
        <v>253</v>
      </c>
      <c r="F17" s="11" t="s">
        <v>254</v>
      </c>
      <c r="G17" s="7">
        <v>37368967.024999999</v>
      </c>
      <c r="H17" s="7">
        <v>4438000.9390000002</v>
      </c>
      <c r="I17" s="7">
        <v>37365592.527999997</v>
      </c>
      <c r="J17" s="7">
        <v>4454724.2620000001</v>
      </c>
      <c r="K17" s="59">
        <v>18.858000000000001</v>
      </c>
      <c r="L17" s="58">
        <v>3787094.22</v>
      </c>
      <c r="M17" s="13" t="s">
        <v>242</v>
      </c>
    </row>
    <row r="18" spans="1:13" x14ac:dyDescent="0.15">
      <c r="A18" s="319"/>
      <c r="B18" s="309">
        <v>3</v>
      </c>
      <c r="C18" s="284" t="s">
        <v>84</v>
      </c>
      <c r="D18" s="58" t="s">
        <v>228</v>
      </c>
      <c r="E18" s="11" t="s">
        <v>255</v>
      </c>
      <c r="F18" s="11" t="s">
        <v>256</v>
      </c>
      <c r="G18" s="13">
        <v>37377663.211999997</v>
      </c>
      <c r="H18" s="13">
        <v>4450505.66</v>
      </c>
      <c r="I18" s="13">
        <v>37377343.316</v>
      </c>
      <c r="J18" s="174">
        <v>4451367.9579999996</v>
      </c>
      <c r="K18" s="63">
        <v>0.997</v>
      </c>
      <c r="L18" s="58">
        <v>138162.07</v>
      </c>
      <c r="M18" s="13" t="s">
        <v>238</v>
      </c>
    </row>
    <row r="19" spans="1:13" x14ac:dyDescent="0.15">
      <c r="A19" s="319"/>
      <c r="B19" s="309"/>
      <c r="C19" s="284"/>
      <c r="D19" s="58" t="s">
        <v>235</v>
      </c>
      <c r="E19" s="13" t="s">
        <v>257</v>
      </c>
      <c r="F19" s="13" t="s">
        <v>258</v>
      </c>
      <c r="G19" s="13">
        <v>37376136.284999996</v>
      </c>
      <c r="H19" s="174">
        <v>4453483.0779999997</v>
      </c>
      <c r="I19" s="13">
        <v>37376228.664999999</v>
      </c>
      <c r="J19" s="174">
        <v>4453741.9840000002</v>
      </c>
      <c r="K19" s="63">
        <v>0.29499999999999998</v>
      </c>
      <c r="L19" s="58">
        <v>19530.509999999998</v>
      </c>
      <c r="M19" s="13" t="s">
        <v>234</v>
      </c>
    </row>
    <row r="20" spans="1:13" x14ac:dyDescent="0.15">
      <c r="A20" s="319"/>
      <c r="B20" s="17">
        <v>4</v>
      </c>
      <c r="C20" s="13" t="s">
        <v>89</v>
      </c>
      <c r="D20" s="58" t="s">
        <v>228</v>
      </c>
      <c r="E20" s="9" t="s">
        <v>243</v>
      </c>
      <c r="F20" s="11" t="s">
        <v>259</v>
      </c>
      <c r="G20" s="13">
        <v>37354945.140900001</v>
      </c>
      <c r="H20" s="174">
        <v>4442043.3468000004</v>
      </c>
      <c r="I20" s="13">
        <v>37361976.378300004</v>
      </c>
      <c r="J20" s="174">
        <v>4457959.4221999999</v>
      </c>
      <c r="K20" s="63">
        <v>21.1722</v>
      </c>
      <c r="L20" s="58">
        <v>1102075.3330999999</v>
      </c>
      <c r="M20" s="13" t="s">
        <v>242</v>
      </c>
    </row>
    <row r="21" spans="1:13" ht="21" x14ac:dyDescent="0.15">
      <c r="A21" s="319"/>
      <c r="B21" s="17">
        <v>5</v>
      </c>
      <c r="C21" s="13" t="s">
        <v>94</v>
      </c>
      <c r="D21" s="58" t="s">
        <v>228</v>
      </c>
      <c r="E21" s="9" t="s">
        <v>243</v>
      </c>
      <c r="F21" s="11" t="s">
        <v>260</v>
      </c>
      <c r="G21" s="13">
        <v>37354678.078299999</v>
      </c>
      <c r="H21" s="174">
        <v>4442745.9923999999</v>
      </c>
      <c r="I21" s="13">
        <v>37359909.248800002</v>
      </c>
      <c r="J21" s="174">
        <v>4464150.5438000001</v>
      </c>
      <c r="K21" s="63">
        <v>27.865600000000001</v>
      </c>
      <c r="L21" s="58">
        <v>1933473.5593999999</v>
      </c>
      <c r="M21" s="13" t="s">
        <v>242</v>
      </c>
    </row>
    <row r="22" spans="1:13" x14ac:dyDescent="0.15">
      <c r="A22" s="142"/>
      <c r="B22" s="142"/>
      <c r="C22" s="142" t="s">
        <v>47</v>
      </c>
      <c r="D22" s="142">
        <v>8</v>
      </c>
      <c r="E22" s="142"/>
      <c r="F22" s="142"/>
      <c r="G22" s="142"/>
      <c r="H22" s="142"/>
      <c r="I22" s="142"/>
      <c r="J22" s="142"/>
      <c r="K22" s="142">
        <f>SUM(K14:K21)</f>
        <v>117.4628</v>
      </c>
      <c r="L22" s="142">
        <f>SUM(L14:L21)</f>
        <v>31698307.122499999</v>
      </c>
      <c r="M22" s="142"/>
    </row>
    <row r="23" spans="1:13" x14ac:dyDescent="0.15">
      <c r="A23" s="319" t="s">
        <v>99</v>
      </c>
      <c r="B23" s="319"/>
      <c r="C23" s="310" t="s">
        <v>217</v>
      </c>
      <c r="D23" s="65" t="s">
        <v>228</v>
      </c>
      <c r="E23" s="1" t="s">
        <v>261</v>
      </c>
      <c r="F23" s="1" t="s">
        <v>262</v>
      </c>
      <c r="G23" s="7">
        <v>37381756.855999999</v>
      </c>
      <c r="H23" s="7">
        <v>4432358.2</v>
      </c>
      <c r="I23" s="7">
        <v>37381945.122000001</v>
      </c>
      <c r="J23" s="7">
        <v>4432686.2939999998</v>
      </c>
      <c r="K23" s="59">
        <v>0.379</v>
      </c>
      <c r="L23" s="65">
        <v>85037.1</v>
      </c>
      <c r="M23" s="13" t="s">
        <v>234</v>
      </c>
    </row>
    <row r="24" spans="1:13" x14ac:dyDescent="0.15">
      <c r="A24" s="319"/>
      <c r="B24" s="319"/>
      <c r="C24" s="311"/>
      <c r="D24" s="65" t="s">
        <v>235</v>
      </c>
      <c r="E24" s="1" t="s">
        <v>263</v>
      </c>
      <c r="F24" s="1" t="s">
        <v>264</v>
      </c>
      <c r="G24" s="7">
        <v>37382137.038999997</v>
      </c>
      <c r="H24" s="7">
        <v>4433904.26</v>
      </c>
      <c r="I24" s="7">
        <v>37382234.715000004</v>
      </c>
      <c r="J24" s="7">
        <v>4434095.1869999999</v>
      </c>
      <c r="K24" s="59">
        <v>0.214</v>
      </c>
      <c r="L24" s="60">
        <v>60747.19</v>
      </c>
      <c r="M24" s="13" t="s">
        <v>234</v>
      </c>
    </row>
    <row r="25" spans="1:13" x14ac:dyDescent="0.15">
      <c r="A25" s="319"/>
      <c r="B25" s="319"/>
      <c r="C25" s="311"/>
      <c r="D25" s="65" t="s">
        <v>239</v>
      </c>
      <c r="E25" s="1" t="s">
        <v>265</v>
      </c>
      <c r="F25" s="1" t="s">
        <v>266</v>
      </c>
      <c r="G25" s="7">
        <v>37386461.083999999</v>
      </c>
      <c r="H25" s="7">
        <v>4448044.6619999995</v>
      </c>
      <c r="I25" s="7">
        <v>37386615.023000002</v>
      </c>
      <c r="J25" s="7">
        <v>4448232.1320000002</v>
      </c>
      <c r="K25" s="59">
        <v>0.24299999999999999</v>
      </c>
      <c r="L25" s="65">
        <v>116339.7</v>
      </c>
      <c r="M25" s="13" t="s">
        <v>234</v>
      </c>
    </row>
    <row r="26" spans="1:13" x14ac:dyDescent="0.15">
      <c r="A26" s="319"/>
      <c r="B26" s="319"/>
      <c r="C26" s="311"/>
      <c r="D26" s="65" t="s">
        <v>267</v>
      </c>
      <c r="E26" s="1" t="s">
        <v>268</v>
      </c>
      <c r="F26" s="1" t="s">
        <v>269</v>
      </c>
      <c r="G26" s="7">
        <v>37389784.734999999</v>
      </c>
      <c r="H26" s="7">
        <v>4451219.0580000002</v>
      </c>
      <c r="I26" s="7">
        <v>37390040.517999999</v>
      </c>
      <c r="J26" s="7">
        <v>4451203.13</v>
      </c>
      <c r="K26" s="59">
        <v>0.25530000000000003</v>
      </c>
      <c r="L26" s="65">
        <v>57786</v>
      </c>
      <c r="M26" s="13" t="s">
        <v>238</v>
      </c>
    </row>
    <row r="27" spans="1:13" ht="21" x14ac:dyDescent="0.15">
      <c r="A27" s="319"/>
      <c r="B27" s="319"/>
      <c r="C27" s="312"/>
      <c r="D27" s="65" t="s">
        <v>270</v>
      </c>
      <c r="E27" s="1" t="s">
        <v>271</v>
      </c>
      <c r="F27" s="1" t="s">
        <v>272</v>
      </c>
      <c r="G27" s="7">
        <v>37395530.475000001</v>
      </c>
      <c r="H27" s="7">
        <v>4456794.432</v>
      </c>
      <c r="I27" s="7">
        <v>37387838.601999998</v>
      </c>
      <c r="J27" s="7">
        <v>4482650.4270000001</v>
      </c>
      <c r="K27" s="59">
        <v>32.780500000000004</v>
      </c>
      <c r="L27" s="65">
        <v>23803696.539999999</v>
      </c>
      <c r="M27" s="13" t="s">
        <v>231</v>
      </c>
    </row>
    <row r="28" spans="1:13" x14ac:dyDescent="0.15">
      <c r="A28" s="319"/>
      <c r="B28" s="319"/>
      <c r="C28" s="313" t="s">
        <v>105</v>
      </c>
      <c r="D28" s="65" t="s">
        <v>228</v>
      </c>
      <c r="E28" s="1" t="s">
        <v>273</v>
      </c>
      <c r="F28" s="1" t="s">
        <v>274</v>
      </c>
      <c r="G28" s="7">
        <v>37398428.592</v>
      </c>
      <c r="H28" s="7">
        <v>4446689.79</v>
      </c>
      <c r="I28" s="7">
        <v>37398447.527999997</v>
      </c>
      <c r="J28" s="7">
        <v>4446896.2</v>
      </c>
      <c r="K28" s="59">
        <v>0.2</v>
      </c>
      <c r="L28" s="65">
        <v>65052.67</v>
      </c>
      <c r="M28" s="13" t="s">
        <v>234</v>
      </c>
    </row>
    <row r="29" spans="1:13" x14ac:dyDescent="0.15">
      <c r="A29" s="319"/>
      <c r="B29" s="319"/>
      <c r="C29" s="314"/>
      <c r="D29" s="65" t="s">
        <v>235</v>
      </c>
      <c r="E29" s="1" t="s">
        <v>275</v>
      </c>
      <c r="F29" s="1" t="s">
        <v>276</v>
      </c>
      <c r="G29" s="13">
        <v>37394641.295000002</v>
      </c>
      <c r="H29" s="13">
        <v>4453346.8320000004</v>
      </c>
      <c r="I29" s="13">
        <v>37394594.273999996</v>
      </c>
      <c r="J29" s="13">
        <v>4453607.6030000001</v>
      </c>
      <c r="K29" s="63">
        <v>0.26800000000000002</v>
      </c>
      <c r="L29" s="65">
        <v>24987.81</v>
      </c>
      <c r="M29" s="13" t="s">
        <v>234</v>
      </c>
    </row>
    <row r="30" spans="1:13" x14ac:dyDescent="0.15">
      <c r="A30" s="319"/>
      <c r="B30" s="1"/>
      <c r="C30" s="13" t="s">
        <v>110</v>
      </c>
      <c r="D30" s="65" t="s">
        <v>228</v>
      </c>
      <c r="E30" s="1" t="s">
        <v>277</v>
      </c>
      <c r="F30" s="1" t="s">
        <v>278</v>
      </c>
      <c r="G30" s="13">
        <v>37388965.262999997</v>
      </c>
      <c r="H30" s="13">
        <v>4448898.0719999997</v>
      </c>
      <c r="I30" s="13">
        <v>37388469.142999999</v>
      </c>
      <c r="J30" s="13">
        <v>4449451.426</v>
      </c>
      <c r="K30" s="63">
        <v>0.75700000000000001</v>
      </c>
      <c r="L30" s="65">
        <v>52936.959999999999</v>
      </c>
      <c r="M30" s="13" t="s">
        <v>234</v>
      </c>
    </row>
    <row r="31" spans="1:13" x14ac:dyDescent="0.15">
      <c r="A31" s="319"/>
      <c r="B31" s="319"/>
      <c r="C31" s="308" t="s">
        <v>115</v>
      </c>
      <c r="D31" s="65" t="s">
        <v>228</v>
      </c>
      <c r="E31" s="1" t="s">
        <v>279</v>
      </c>
      <c r="F31" s="1" t="s">
        <v>280</v>
      </c>
      <c r="G31" s="13">
        <v>37391806.255000003</v>
      </c>
      <c r="H31" s="13">
        <v>4431555.7889999999</v>
      </c>
      <c r="I31" s="13">
        <v>37391691.656000003</v>
      </c>
      <c r="J31" s="13">
        <v>4431717.1459999997</v>
      </c>
      <c r="K31" s="63">
        <v>0.2</v>
      </c>
      <c r="L31" s="65">
        <v>10398.85</v>
      </c>
      <c r="M31" s="13" t="s">
        <v>234</v>
      </c>
    </row>
    <row r="32" spans="1:13" x14ac:dyDescent="0.15">
      <c r="A32" s="319"/>
      <c r="B32" s="319"/>
      <c r="C32" s="308"/>
      <c r="D32" s="65" t="s">
        <v>235</v>
      </c>
      <c r="E32" s="1" t="s">
        <v>281</v>
      </c>
      <c r="F32" s="1" t="s">
        <v>282</v>
      </c>
      <c r="G32" s="13">
        <v>37383504.880999997</v>
      </c>
      <c r="H32" s="13">
        <v>4439829.4479999999</v>
      </c>
      <c r="I32" s="13">
        <v>37383048.244000003</v>
      </c>
      <c r="J32" s="13">
        <v>4439966.2369999997</v>
      </c>
      <c r="K32" s="63">
        <v>0.48399999999999999</v>
      </c>
      <c r="L32" s="65">
        <v>35220.69</v>
      </c>
      <c r="M32" s="13" t="s">
        <v>234</v>
      </c>
    </row>
    <row r="33" spans="1:13" x14ac:dyDescent="0.15">
      <c r="A33" s="319"/>
      <c r="B33" s="319"/>
      <c r="C33" s="308" t="s">
        <v>120</v>
      </c>
      <c r="D33" s="65" t="s">
        <v>228</v>
      </c>
      <c r="E33" s="1" t="s">
        <v>283</v>
      </c>
      <c r="F33" s="1" t="s">
        <v>284</v>
      </c>
      <c r="G33" s="13">
        <v>37387734.523999996</v>
      </c>
      <c r="H33" s="13">
        <v>4424366.3729999997</v>
      </c>
      <c r="I33" s="13">
        <v>37387794.354999997</v>
      </c>
      <c r="J33" s="13">
        <v>4425236.2180000003</v>
      </c>
      <c r="K33" s="63">
        <v>0.90700000000000003</v>
      </c>
      <c r="L33" s="65">
        <v>105778.24000000001</v>
      </c>
      <c r="M33" s="13" t="s">
        <v>234</v>
      </c>
    </row>
    <row r="34" spans="1:13" x14ac:dyDescent="0.15">
      <c r="A34" s="319"/>
      <c r="B34" s="319"/>
      <c r="C34" s="308"/>
      <c r="D34" s="65" t="s">
        <v>235</v>
      </c>
      <c r="E34" s="1" t="s">
        <v>285</v>
      </c>
      <c r="F34" s="1" t="s">
        <v>286</v>
      </c>
      <c r="G34" s="13">
        <v>37382926.784000002</v>
      </c>
      <c r="H34" s="13">
        <v>4433449.5729999999</v>
      </c>
      <c r="I34" s="13">
        <v>37382785.130999997</v>
      </c>
      <c r="J34" s="13">
        <v>4433693.4960000003</v>
      </c>
      <c r="K34" s="63">
        <v>0.29199999999999998</v>
      </c>
      <c r="L34" s="65">
        <v>17809.650000000001</v>
      </c>
      <c r="M34" s="13" t="s">
        <v>234</v>
      </c>
    </row>
    <row r="35" spans="1:13" x14ac:dyDescent="0.15">
      <c r="A35" s="319"/>
      <c r="B35" s="319"/>
      <c r="C35" s="308" t="s">
        <v>130</v>
      </c>
      <c r="D35" s="65" t="s">
        <v>228</v>
      </c>
      <c r="E35" s="1" t="s">
        <v>287</v>
      </c>
      <c r="F35" s="1" t="s">
        <v>288</v>
      </c>
      <c r="G35" s="13">
        <v>37375105.156000003</v>
      </c>
      <c r="H35" s="13">
        <v>4428881.977</v>
      </c>
      <c r="I35" s="13">
        <v>37375166.005999997</v>
      </c>
      <c r="J35" s="13">
        <v>4429070.5209999997</v>
      </c>
      <c r="K35" s="63">
        <v>0.2</v>
      </c>
      <c r="L35" s="65">
        <v>15825.38</v>
      </c>
      <c r="M35" s="13" t="s">
        <v>234</v>
      </c>
    </row>
    <row r="36" spans="1:13" x14ac:dyDescent="0.15">
      <c r="A36" s="319"/>
      <c r="B36" s="319"/>
      <c r="C36" s="308"/>
      <c r="D36" s="65" t="s">
        <v>235</v>
      </c>
      <c r="E36" s="1" t="s">
        <v>289</v>
      </c>
      <c r="F36" s="1" t="s">
        <v>290</v>
      </c>
      <c r="G36" s="13">
        <v>37380925.539999999</v>
      </c>
      <c r="H36" s="13">
        <v>4433812.04</v>
      </c>
      <c r="I36" s="13">
        <v>37381140.057999998</v>
      </c>
      <c r="J36" s="13">
        <v>4433942.2290000003</v>
      </c>
      <c r="K36" s="63">
        <v>0.25</v>
      </c>
      <c r="L36" s="65">
        <v>37486.42</v>
      </c>
      <c r="M36" s="13" t="s">
        <v>234</v>
      </c>
    </row>
    <row r="37" spans="1:13" x14ac:dyDescent="0.15">
      <c r="A37" s="21"/>
      <c r="B37" s="21"/>
      <c r="C37" s="21" t="s">
        <v>47</v>
      </c>
      <c r="D37" s="21">
        <v>14</v>
      </c>
      <c r="E37" s="21"/>
      <c r="F37" s="21"/>
      <c r="G37" s="21"/>
      <c r="H37" s="21"/>
      <c r="I37" s="21"/>
      <c r="J37" s="21"/>
      <c r="K37" s="69">
        <f>SUM(K23:K36)</f>
        <v>37.429800000000014</v>
      </c>
      <c r="L37" s="21">
        <f>SUM(L23:L36)</f>
        <v>24489103.199999999</v>
      </c>
      <c r="M37" s="21"/>
    </row>
    <row r="38" spans="1:13" x14ac:dyDescent="0.15">
      <c r="A38" s="321" t="s">
        <v>140</v>
      </c>
      <c r="B38" s="320">
        <v>1</v>
      </c>
      <c r="C38" s="315" t="s">
        <v>141</v>
      </c>
      <c r="D38" s="58" t="s">
        <v>228</v>
      </c>
      <c r="E38" s="71" t="s">
        <v>291</v>
      </c>
      <c r="F38" s="3" t="s">
        <v>292</v>
      </c>
      <c r="G38" s="7">
        <v>37425630.203000002</v>
      </c>
      <c r="H38" s="7">
        <v>4433950.6059999997</v>
      </c>
      <c r="I38" s="7">
        <v>37425731.590999998</v>
      </c>
      <c r="J38" s="7">
        <v>4434272.1789999995</v>
      </c>
      <c r="K38" s="104">
        <v>0.33700000000000002</v>
      </c>
      <c r="L38" s="184">
        <v>155457.04680000001</v>
      </c>
      <c r="M38" s="185" t="s">
        <v>234</v>
      </c>
    </row>
    <row r="39" spans="1:13" ht="21" x14ac:dyDescent="0.15">
      <c r="A39" s="321"/>
      <c r="B39" s="320"/>
      <c r="C39" s="315"/>
      <c r="D39" s="58" t="s">
        <v>235</v>
      </c>
      <c r="E39" s="3" t="s">
        <v>293</v>
      </c>
      <c r="F39" s="3" t="s">
        <v>294</v>
      </c>
      <c r="G39" s="7">
        <v>37429092.343000002</v>
      </c>
      <c r="H39" s="7">
        <v>4443114.466</v>
      </c>
      <c r="I39" s="7">
        <v>37437570.957000002</v>
      </c>
      <c r="J39" s="7">
        <v>4479398.0420000004</v>
      </c>
      <c r="K39" s="104">
        <v>42.127200000000002</v>
      </c>
      <c r="L39" s="184">
        <v>37926248.174099997</v>
      </c>
      <c r="M39" s="185" t="s">
        <v>231</v>
      </c>
    </row>
    <row r="40" spans="1:13" x14ac:dyDescent="0.15">
      <c r="A40" s="321"/>
      <c r="B40" s="320">
        <v>2</v>
      </c>
      <c r="C40" s="316" t="s">
        <v>151</v>
      </c>
      <c r="D40" s="58" t="s">
        <v>228</v>
      </c>
      <c r="E40" s="3" t="s">
        <v>295</v>
      </c>
      <c r="F40" s="3" t="s">
        <v>296</v>
      </c>
      <c r="G40" s="7">
        <v>37437293.895000003</v>
      </c>
      <c r="H40" s="7">
        <v>4434243.8210000005</v>
      </c>
      <c r="I40" s="7">
        <v>37437288.071999997</v>
      </c>
      <c r="J40" s="7">
        <v>4434438.7810000004</v>
      </c>
      <c r="K40" s="104">
        <v>0.19500000000000001</v>
      </c>
      <c r="L40" s="184">
        <v>20172.980100000001</v>
      </c>
      <c r="M40" s="185" t="s">
        <v>234</v>
      </c>
    </row>
    <row r="41" spans="1:13" x14ac:dyDescent="0.15">
      <c r="A41" s="321"/>
      <c r="B41" s="320"/>
      <c r="C41" s="316"/>
      <c r="D41" s="58" t="s">
        <v>235</v>
      </c>
      <c r="E41" s="3" t="s">
        <v>297</v>
      </c>
      <c r="F41" s="3" t="s">
        <v>298</v>
      </c>
      <c r="G41" s="7">
        <v>37436198.399999999</v>
      </c>
      <c r="H41" s="7">
        <v>4441757.1780000003</v>
      </c>
      <c r="I41" s="7">
        <v>37432756.5</v>
      </c>
      <c r="J41" s="7">
        <v>4446930.93</v>
      </c>
      <c r="K41" s="104">
        <v>6.5781000000000001</v>
      </c>
      <c r="L41" s="184">
        <v>407295.16820000001</v>
      </c>
      <c r="M41" s="185" t="s">
        <v>242</v>
      </c>
    </row>
    <row r="42" spans="1:13" x14ac:dyDescent="0.15">
      <c r="A42" s="321"/>
      <c r="B42" s="72">
        <v>3</v>
      </c>
      <c r="C42" s="74" t="s">
        <v>156</v>
      </c>
      <c r="D42" s="58" t="s">
        <v>235</v>
      </c>
      <c r="E42" s="73" t="s">
        <v>299</v>
      </c>
      <c r="F42" s="71" t="s">
        <v>300</v>
      </c>
      <c r="G42" s="7">
        <v>37432313.280000001</v>
      </c>
      <c r="H42" s="7">
        <v>4433084.4340000004</v>
      </c>
      <c r="I42" s="7">
        <v>37432250.449000001</v>
      </c>
      <c r="J42" s="7">
        <v>4433259.1849999996</v>
      </c>
      <c r="K42" s="104">
        <v>0.187</v>
      </c>
      <c r="L42" s="184">
        <v>7106.9295000000002</v>
      </c>
      <c r="M42" s="185" t="s">
        <v>234</v>
      </c>
    </row>
    <row r="43" spans="1:13" x14ac:dyDescent="0.15">
      <c r="A43" s="75"/>
      <c r="B43" s="75"/>
      <c r="C43" s="75" t="s">
        <v>47</v>
      </c>
      <c r="D43" s="75">
        <v>5</v>
      </c>
      <c r="E43" s="75"/>
      <c r="F43" s="75"/>
      <c r="G43" s="75"/>
      <c r="H43" s="75"/>
      <c r="I43" s="75"/>
      <c r="J43" s="75"/>
      <c r="K43" s="186">
        <f>SUM(K38:K42)</f>
        <v>49.424300000000002</v>
      </c>
      <c r="L43" s="187">
        <f>SUM(L38:L42)</f>
        <v>38516280.298699997</v>
      </c>
      <c r="M43" s="143"/>
    </row>
    <row r="44" spans="1:13" x14ac:dyDescent="0.15">
      <c r="A44" s="321" t="s">
        <v>161</v>
      </c>
      <c r="B44" s="320">
        <v>1</v>
      </c>
      <c r="C44" s="317" t="s">
        <v>162</v>
      </c>
      <c r="D44" s="58" t="s">
        <v>228</v>
      </c>
      <c r="E44" s="71" t="s">
        <v>301</v>
      </c>
      <c r="F44" s="3" t="s">
        <v>302</v>
      </c>
      <c r="G44" s="7">
        <v>37443890.460000001</v>
      </c>
      <c r="H44" s="7">
        <v>4433138.0789999999</v>
      </c>
      <c r="I44" s="7">
        <v>37444116.637999997</v>
      </c>
      <c r="J44" s="7">
        <v>4433711.6869999999</v>
      </c>
      <c r="K44" s="103">
        <v>0.625</v>
      </c>
      <c r="L44" s="58">
        <v>87455.283200000005</v>
      </c>
      <c r="M44" s="13" t="s">
        <v>234</v>
      </c>
    </row>
    <row r="45" spans="1:13" ht="21" x14ac:dyDescent="0.15">
      <c r="A45" s="321"/>
      <c r="B45" s="320"/>
      <c r="C45" s="318"/>
      <c r="D45" s="58" t="s">
        <v>235</v>
      </c>
      <c r="E45" s="73" t="s">
        <v>303</v>
      </c>
      <c r="F45" s="73" t="s">
        <v>304</v>
      </c>
      <c r="G45" s="7">
        <v>37446801.478</v>
      </c>
      <c r="H45" s="7">
        <v>4440414.16</v>
      </c>
      <c r="I45" s="7">
        <v>37447042.671999998</v>
      </c>
      <c r="J45" s="7">
        <v>4474106.8229999999</v>
      </c>
      <c r="K45" s="103">
        <v>42.1798</v>
      </c>
      <c r="L45" s="104">
        <v>12237247.746400001</v>
      </c>
      <c r="M45" s="13" t="s">
        <v>231</v>
      </c>
    </row>
    <row r="46" spans="1:13" ht="21" x14ac:dyDescent="0.15">
      <c r="A46" s="321"/>
      <c r="B46" s="72">
        <v>2</v>
      </c>
      <c r="C46" s="176" t="s">
        <v>172</v>
      </c>
      <c r="D46" s="58" t="s">
        <v>228</v>
      </c>
      <c r="E46" s="3" t="s">
        <v>305</v>
      </c>
      <c r="F46" s="3" t="s">
        <v>306</v>
      </c>
      <c r="G46" s="7">
        <v>37449494.362000003</v>
      </c>
      <c r="H46" s="7">
        <v>4432267.6310000001</v>
      </c>
      <c r="I46" s="7">
        <v>37449247.461999997</v>
      </c>
      <c r="J46" s="7">
        <v>4432839.1909999996</v>
      </c>
      <c r="K46" s="103">
        <v>0.62649999999999995</v>
      </c>
      <c r="L46" s="58">
        <v>28711.612400000002</v>
      </c>
      <c r="M46" s="13" t="s">
        <v>234</v>
      </c>
    </row>
    <row r="47" spans="1:13" x14ac:dyDescent="0.15">
      <c r="A47" s="143"/>
      <c r="B47" s="143"/>
      <c r="C47" s="75" t="s">
        <v>47</v>
      </c>
      <c r="D47" s="143">
        <v>3</v>
      </c>
      <c r="E47" s="143"/>
      <c r="F47" s="143"/>
      <c r="G47" s="143"/>
      <c r="H47" s="143"/>
      <c r="I47" s="143"/>
      <c r="J47" s="143"/>
      <c r="K47" s="76">
        <f>SUM(K44:K46)</f>
        <v>43.4313</v>
      </c>
      <c r="L47" s="76">
        <f>SUM(L44:L46)</f>
        <v>12353414.642000001</v>
      </c>
      <c r="M47" s="75"/>
    </row>
    <row r="48" spans="1:13" ht="24.75" customHeight="1" x14ac:dyDescent="0.15">
      <c r="A48" s="319" t="s">
        <v>182</v>
      </c>
      <c r="B48" s="309">
        <v>1</v>
      </c>
      <c r="C48" s="310" t="s">
        <v>183</v>
      </c>
      <c r="D48" s="58" t="s">
        <v>228</v>
      </c>
      <c r="E48" s="1" t="s">
        <v>307</v>
      </c>
      <c r="F48" s="11" t="s">
        <v>308</v>
      </c>
      <c r="G48" s="7">
        <v>37457585.681999996</v>
      </c>
      <c r="H48" s="7">
        <v>4434296.199</v>
      </c>
      <c r="I48" s="7">
        <v>37457574.908</v>
      </c>
      <c r="J48" s="7">
        <v>4434503.7089999998</v>
      </c>
      <c r="K48" s="110">
        <v>0.2084</v>
      </c>
      <c r="L48" s="58">
        <v>37935.123299999999</v>
      </c>
      <c r="M48" s="53" t="s">
        <v>234</v>
      </c>
    </row>
    <row r="49" spans="1:13" ht="33" customHeight="1" x14ac:dyDescent="0.15">
      <c r="A49" s="319"/>
      <c r="B49" s="309"/>
      <c r="C49" s="312"/>
      <c r="D49" s="58" t="s">
        <v>235</v>
      </c>
      <c r="E49" s="11" t="s">
        <v>309</v>
      </c>
      <c r="F49" s="9" t="s">
        <v>310</v>
      </c>
      <c r="G49" s="7">
        <v>37453864.586000003</v>
      </c>
      <c r="H49" s="7">
        <v>4440369.9119999995</v>
      </c>
      <c r="I49" s="7">
        <v>37462063.892999999</v>
      </c>
      <c r="J49" s="7">
        <v>4464782.3090000004</v>
      </c>
      <c r="K49" s="188">
        <v>42.895299999999999</v>
      </c>
      <c r="L49" s="188">
        <v>18486167.080800001</v>
      </c>
      <c r="M49" s="53" t="s">
        <v>231</v>
      </c>
    </row>
    <row r="50" spans="1:13" ht="24.75" customHeight="1" x14ac:dyDescent="0.15">
      <c r="A50" s="319"/>
      <c r="B50" s="17">
        <v>2</v>
      </c>
      <c r="C50" s="177" t="s">
        <v>311</v>
      </c>
      <c r="D50" s="58" t="s">
        <v>228</v>
      </c>
      <c r="E50" s="11" t="s">
        <v>312</v>
      </c>
      <c r="F50" s="9" t="s">
        <v>313</v>
      </c>
      <c r="G50" s="7">
        <v>37461604.476999998</v>
      </c>
      <c r="H50" s="7">
        <v>4427951.2110000001</v>
      </c>
      <c r="I50" s="7">
        <v>37461476.524999999</v>
      </c>
      <c r="J50" s="7">
        <v>4428044.3899999997</v>
      </c>
      <c r="K50" s="110">
        <v>1.1583000000000001</v>
      </c>
      <c r="L50" s="58">
        <v>18782.7438</v>
      </c>
      <c r="M50" s="53" t="s">
        <v>234</v>
      </c>
    </row>
    <row r="51" spans="1:13" x14ac:dyDescent="0.15">
      <c r="A51" s="21"/>
      <c r="B51" s="83"/>
      <c r="C51" s="178" t="s">
        <v>47</v>
      </c>
      <c r="D51" s="179">
        <v>3</v>
      </c>
      <c r="E51" s="21"/>
      <c r="F51" s="84"/>
      <c r="G51" s="85"/>
      <c r="H51" s="85"/>
      <c r="I51" s="76"/>
      <c r="J51" s="76"/>
      <c r="K51" s="189">
        <f>SUM(K48:K50)</f>
        <v>44.261999999999993</v>
      </c>
      <c r="L51" s="189">
        <f>SUM(L48:L50)</f>
        <v>18542884.947900001</v>
      </c>
      <c r="M51" s="189"/>
    </row>
    <row r="52" spans="1:13" ht="42" x14ac:dyDescent="0.15">
      <c r="A52" s="1" t="s">
        <v>193</v>
      </c>
      <c r="B52" s="17">
        <v>1</v>
      </c>
      <c r="C52" s="13" t="s">
        <v>193</v>
      </c>
      <c r="D52" s="58" t="s">
        <v>228</v>
      </c>
      <c r="E52" s="9" t="s">
        <v>243</v>
      </c>
      <c r="F52" s="180" t="s">
        <v>314</v>
      </c>
      <c r="G52" s="159">
        <v>37401286.090000004</v>
      </c>
      <c r="H52" s="159">
        <v>4413733.8899999997</v>
      </c>
      <c r="I52" s="159">
        <v>37402837.560000002</v>
      </c>
      <c r="J52" s="159">
        <v>4486116.54</v>
      </c>
      <c r="K52" s="114">
        <v>81.307199999999995</v>
      </c>
      <c r="L52" s="115">
        <v>46026196.106700003</v>
      </c>
      <c r="M52" s="53" t="s">
        <v>315</v>
      </c>
    </row>
    <row r="53" spans="1:13" ht="36.75" customHeight="1" x14ac:dyDescent="0.15">
      <c r="A53" s="1" t="s">
        <v>198</v>
      </c>
      <c r="B53" s="17">
        <v>1</v>
      </c>
      <c r="C53" s="13" t="s">
        <v>198</v>
      </c>
      <c r="D53" s="58" t="s">
        <v>228</v>
      </c>
      <c r="E53" s="9" t="s">
        <v>243</v>
      </c>
      <c r="F53" s="180" t="s">
        <v>316</v>
      </c>
      <c r="G53" s="159">
        <v>37418454.159999996</v>
      </c>
      <c r="H53" s="159">
        <v>4443046.34</v>
      </c>
      <c r="I53" s="159">
        <v>37423792.469999999</v>
      </c>
      <c r="J53" s="159">
        <v>4472968.75</v>
      </c>
      <c r="K53" s="116">
        <v>38.266199999999998</v>
      </c>
      <c r="L53" s="67">
        <v>5654479.1234999998</v>
      </c>
      <c r="M53" s="53" t="s">
        <v>317</v>
      </c>
    </row>
    <row r="54" spans="1:13" x14ac:dyDescent="0.15">
      <c r="A54" s="75"/>
      <c r="B54" s="75"/>
      <c r="C54" s="75" t="s">
        <v>47</v>
      </c>
      <c r="D54" s="75">
        <v>2</v>
      </c>
      <c r="E54" s="75"/>
      <c r="F54" s="75"/>
      <c r="G54" s="75"/>
      <c r="H54" s="75"/>
      <c r="I54" s="75"/>
      <c r="J54" s="75"/>
      <c r="K54" s="186">
        <f>SUM(K52:K53)</f>
        <v>119.57339999999999</v>
      </c>
      <c r="L54" s="187">
        <f>SUM(L52:L53)</f>
        <v>51680675.2302</v>
      </c>
      <c r="M54" s="75"/>
    </row>
    <row r="55" spans="1:13" ht="26.25" customHeight="1" x14ac:dyDescent="0.15">
      <c r="A55" s="124"/>
      <c r="B55" s="124"/>
      <c r="C55" s="124" t="s">
        <v>203</v>
      </c>
      <c r="D55" s="125">
        <f>D13+D22+D37+D43+D47+D51+D54</f>
        <v>42</v>
      </c>
      <c r="E55" s="124"/>
      <c r="F55" s="124"/>
      <c r="G55" s="124"/>
      <c r="H55" s="124"/>
      <c r="I55" s="124"/>
      <c r="J55" s="124"/>
      <c r="K55" s="32">
        <f>K13+K22+K37+K43+K47+K51+K54</f>
        <v>504.03590000000003</v>
      </c>
      <c r="L55" s="190">
        <f>L13+L22+L37+L43+L47+L51+L54</f>
        <v>197201592.2013</v>
      </c>
      <c r="M55" s="124"/>
    </row>
  </sheetData>
  <mergeCells count="43">
    <mergeCell ref="A1:M1"/>
    <mergeCell ref="G2:J2"/>
    <mergeCell ref="K2:L2"/>
    <mergeCell ref="A2:A5"/>
    <mergeCell ref="A6:A12"/>
    <mergeCell ref="B2:B5"/>
    <mergeCell ref="B7:B9"/>
    <mergeCell ref="D2:D5"/>
    <mergeCell ref="K3:K4"/>
    <mergeCell ref="L3:L4"/>
    <mergeCell ref="M2:M5"/>
    <mergeCell ref="E2:F3"/>
    <mergeCell ref="G3:H4"/>
    <mergeCell ref="I3:J4"/>
    <mergeCell ref="A14:A21"/>
    <mergeCell ref="A23:A36"/>
    <mergeCell ref="A38:A42"/>
    <mergeCell ref="A44:A46"/>
    <mergeCell ref="A48:A50"/>
    <mergeCell ref="B38:B39"/>
    <mergeCell ref="B40:B41"/>
    <mergeCell ref="B44:B45"/>
    <mergeCell ref="B14:B16"/>
    <mergeCell ref="B18:B19"/>
    <mergeCell ref="B23:B27"/>
    <mergeCell ref="B28:B29"/>
    <mergeCell ref="B31:B32"/>
    <mergeCell ref="B48:B49"/>
    <mergeCell ref="C2:C5"/>
    <mergeCell ref="C7:C9"/>
    <mergeCell ref="C14:C16"/>
    <mergeCell ref="C18:C19"/>
    <mergeCell ref="C23:C27"/>
    <mergeCell ref="C28:C29"/>
    <mergeCell ref="C31:C32"/>
    <mergeCell ref="C33:C34"/>
    <mergeCell ref="C35:C36"/>
    <mergeCell ref="C38:C39"/>
    <mergeCell ref="C40:C41"/>
    <mergeCell ref="C44:C45"/>
    <mergeCell ref="C48:C49"/>
    <mergeCell ref="B33:B34"/>
    <mergeCell ref="B35:B36"/>
  </mergeCells>
  <phoneticPr fontId="1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workbookViewId="0">
      <selection activeCell="M6" sqref="M6"/>
    </sheetView>
  </sheetViews>
  <sheetFormatPr defaultColWidth="9" defaultRowHeight="13.5" x14ac:dyDescent="0.15"/>
  <cols>
    <col min="2" max="2" width="9.125" customWidth="1"/>
    <col min="4" max="4" width="9.125" customWidth="1"/>
    <col min="7" max="8" width="11.25" customWidth="1"/>
    <col min="9" max="9" width="13.125" customWidth="1"/>
    <col min="10" max="10" width="11.25" customWidth="1"/>
    <col min="11" max="11" width="9.125" customWidth="1"/>
    <col min="12" max="12" width="15.25" customWidth="1"/>
  </cols>
  <sheetData>
    <row r="1" spans="1:13" x14ac:dyDescent="0.15">
      <c r="A1" s="284" t="s">
        <v>318</v>
      </c>
      <c r="B1" s="284"/>
      <c r="C1" s="284"/>
      <c r="D1" s="336"/>
      <c r="E1" s="284"/>
      <c r="F1" s="284"/>
      <c r="G1" s="284"/>
      <c r="H1" s="284"/>
      <c r="I1" s="284"/>
      <c r="J1" s="284"/>
      <c r="K1" s="284"/>
      <c r="L1" s="284"/>
    </row>
    <row r="2" spans="1:13" x14ac:dyDescent="0.15">
      <c r="A2" s="308" t="s">
        <v>0</v>
      </c>
      <c r="B2" s="284" t="s">
        <v>1</v>
      </c>
      <c r="C2" s="285" t="s">
        <v>2</v>
      </c>
      <c r="D2" s="286" t="s">
        <v>319</v>
      </c>
      <c r="E2" s="330" t="s">
        <v>221</v>
      </c>
      <c r="F2" s="330"/>
      <c r="G2" s="285" t="s">
        <v>218</v>
      </c>
      <c r="H2" s="285"/>
      <c r="I2" s="285"/>
      <c r="J2" s="285"/>
      <c r="K2" s="285" t="s">
        <v>206</v>
      </c>
      <c r="L2" s="285"/>
      <c r="M2" s="310" t="s">
        <v>320</v>
      </c>
    </row>
    <row r="3" spans="1:13" x14ac:dyDescent="0.15">
      <c r="A3" s="308"/>
      <c r="B3" s="284"/>
      <c r="C3" s="285"/>
      <c r="D3" s="286"/>
      <c r="E3" s="330"/>
      <c r="F3" s="330"/>
      <c r="G3" s="331" t="s">
        <v>6</v>
      </c>
      <c r="H3" s="331"/>
      <c r="I3" s="285" t="s">
        <v>7</v>
      </c>
      <c r="J3" s="285"/>
      <c r="K3" s="334" t="s">
        <v>210</v>
      </c>
      <c r="L3" s="334" t="s">
        <v>211</v>
      </c>
      <c r="M3" s="311"/>
    </row>
    <row r="4" spans="1:13" x14ac:dyDescent="0.15">
      <c r="A4" s="308"/>
      <c r="B4" s="284"/>
      <c r="C4" s="285"/>
      <c r="D4" s="286"/>
      <c r="E4" s="14" t="s">
        <v>6</v>
      </c>
      <c r="F4" s="14" t="s">
        <v>7</v>
      </c>
      <c r="G4" s="331"/>
      <c r="H4" s="331"/>
      <c r="I4" s="285"/>
      <c r="J4" s="285"/>
      <c r="K4" s="334"/>
      <c r="L4" s="334"/>
      <c r="M4" s="311"/>
    </row>
    <row r="5" spans="1:13" x14ac:dyDescent="0.15">
      <c r="A5" s="308"/>
      <c r="B5" s="284"/>
      <c r="C5" s="285"/>
      <c r="D5" s="286"/>
      <c r="E5" s="14" t="s">
        <v>225</v>
      </c>
      <c r="F5" s="14" t="s">
        <v>225</v>
      </c>
      <c r="G5" s="16" t="s">
        <v>226</v>
      </c>
      <c r="H5" s="16" t="s">
        <v>227</v>
      </c>
      <c r="I5" s="14" t="s">
        <v>226</v>
      </c>
      <c r="J5" s="14" t="s">
        <v>227</v>
      </c>
      <c r="K5" s="27" t="s">
        <v>8</v>
      </c>
      <c r="L5" s="27" t="s">
        <v>214</v>
      </c>
      <c r="M5" s="312"/>
    </row>
    <row r="6" spans="1:13" ht="29.25" customHeight="1" x14ac:dyDescent="0.15">
      <c r="A6" s="319" t="s">
        <v>11</v>
      </c>
      <c r="B6" s="17">
        <v>1</v>
      </c>
      <c r="C6" s="13" t="s">
        <v>21</v>
      </c>
      <c r="D6" s="31" t="s">
        <v>321</v>
      </c>
      <c r="E6" s="11" t="s">
        <v>243</v>
      </c>
      <c r="F6" s="11" t="s">
        <v>322</v>
      </c>
      <c r="G6" s="7">
        <v>37342972.325999998</v>
      </c>
      <c r="H6" s="7">
        <v>4438215.8219999997</v>
      </c>
      <c r="I6" s="7">
        <v>37343890.042999998</v>
      </c>
      <c r="J6" s="7">
        <v>4442850.49</v>
      </c>
      <c r="K6" s="31">
        <v>4.9720000000000004</v>
      </c>
      <c r="L6" s="32">
        <v>484685.79</v>
      </c>
      <c r="M6" s="161"/>
    </row>
    <row r="7" spans="1:13" ht="24.75" customHeight="1" x14ac:dyDescent="0.15">
      <c r="A7" s="319"/>
      <c r="B7" s="17">
        <v>2</v>
      </c>
      <c r="C7" s="13" t="s">
        <v>24</v>
      </c>
      <c r="D7" s="31" t="s">
        <v>321</v>
      </c>
      <c r="E7" s="1" t="s">
        <v>243</v>
      </c>
      <c r="F7" s="11" t="s">
        <v>323</v>
      </c>
      <c r="G7" s="7">
        <v>37339177.713</v>
      </c>
      <c r="H7" s="7">
        <v>4439455.6129999999</v>
      </c>
      <c r="I7" s="19">
        <v>37341092.034000002</v>
      </c>
      <c r="J7" s="7">
        <v>4441225.4390000002</v>
      </c>
      <c r="K7" s="162">
        <v>2.7909999999999999</v>
      </c>
      <c r="L7" s="34">
        <v>159039.1</v>
      </c>
      <c r="M7" s="161"/>
    </row>
    <row r="8" spans="1:13" ht="20.25" customHeight="1" x14ac:dyDescent="0.15">
      <c r="A8" s="319"/>
      <c r="B8" s="309">
        <v>3</v>
      </c>
      <c r="C8" s="308" t="s">
        <v>29</v>
      </c>
      <c r="D8" s="31" t="s">
        <v>321</v>
      </c>
      <c r="E8" s="1" t="s">
        <v>243</v>
      </c>
      <c r="F8" s="11" t="s">
        <v>324</v>
      </c>
      <c r="G8" s="7">
        <v>37345378.310999997</v>
      </c>
      <c r="H8" s="7">
        <v>4449740.6430000002</v>
      </c>
      <c r="I8" s="7">
        <v>37345617.296999998</v>
      </c>
      <c r="J8" s="7">
        <v>4451834.5039999997</v>
      </c>
      <c r="K8" s="31">
        <v>2.4500000000000002</v>
      </c>
      <c r="L8" s="34">
        <v>184908.09</v>
      </c>
      <c r="M8" s="161"/>
    </row>
    <row r="9" spans="1:13" ht="18" customHeight="1" x14ac:dyDescent="0.15">
      <c r="A9" s="319"/>
      <c r="B9" s="309"/>
      <c r="C9" s="308"/>
      <c r="D9" s="31" t="s">
        <v>325</v>
      </c>
      <c r="E9" s="11" t="s">
        <v>233</v>
      </c>
      <c r="F9" s="11" t="s">
        <v>236</v>
      </c>
      <c r="G9" s="7">
        <v>37345566.248999998</v>
      </c>
      <c r="H9" s="7">
        <v>4451919.4050000003</v>
      </c>
      <c r="I9" s="7">
        <v>37345842.033</v>
      </c>
      <c r="J9" s="7">
        <v>4455270.5489999996</v>
      </c>
      <c r="K9" s="135">
        <v>3.8250000000000002</v>
      </c>
      <c r="L9" s="34">
        <v>245555.88</v>
      </c>
      <c r="M9" s="161"/>
    </row>
    <row r="10" spans="1:13" ht="23.25" customHeight="1" x14ac:dyDescent="0.15">
      <c r="A10" s="319"/>
      <c r="B10" s="309"/>
      <c r="C10" s="308"/>
      <c r="D10" s="31" t="s">
        <v>326</v>
      </c>
      <c r="E10" s="11" t="s">
        <v>237</v>
      </c>
      <c r="F10" s="1" t="s">
        <v>240</v>
      </c>
      <c r="G10" s="7">
        <v>37345817.116999999</v>
      </c>
      <c r="H10" s="7">
        <v>4455469.4850000003</v>
      </c>
      <c r="I10" s="7">
        <v>37345683.954999998</v>
      </c>
      <c r="J10" s="7">
        <v>4456968.625</v>
      </c>
      <c r="K10" s="135">
        <v>1.9350000000000001</v>
      </c>
      <c r="L10" s="34">
        <v>37744.550000000003</v>
      </c>
      <c r="M10" s="161"/>
    </row>
    <row r="11" spans="1:13" ht="25.5" customHeight="1" x14ac:dyDescent="0.15">
      <c r="A11" s="142"/>
      <c r="B11" s="142"/>
      <c r="C11" s="142" t="s">
        <v>47</v>
      </c>
      <c r="D11" s="142">
        <v>5</v>
      </c>
      <c r="E11" s="142"/>
      <c r="F11" s="142"/>
      <c r="G11" s="142"/>
      <c r="H11" s="142"/>
      <c r="I11" s="142"/>
      <c r="J11" s="142"/>
      <c r="K11" s="163">
        <f>SUM(K6:K10)</f>
        <v>15.973000000000001</v>
      </c>
      <c r="L11" s="142">
        <f>SUM(L6:L10)</f>
        <v>1111933.4099999999</v>
      </c>
      <c r="M11" s="161"/>
    </row>
    <row r="12" spans="1:13" ht="28.5" customHeight="1" x14ac:dyDescent="0.15">
      <c r="A12" s="319" t="s">
        <v>48</v>
      </c>
      <c r="B12" s="17">
        <v>1</v>
      </c>
      <c r="C12" s="13" t="s">
        <v>54</v>
      </c>
      <c r="D12" s="31" t="s">
        <v>321</v>
      </c>
      <c r="E12" s="9" t="s">
        <v>243</v>
      </c>
      <c r="F12" s="11" t="s">
        <v>253</v>
      </c>
      <c r="G12" s="7">
        <v>37366927.009000003</v>
      </c>
      <c r="H12" s="7">
        <v>4430210.9340000004</v>
      </c>
      <c r="I12" s="7">
        <v>37368967.024999999</v>
      </c>
      <c r="J12" s="7">
        <v>4438000.9390000002</v>
      </c>
      <c r="K12" s="38">
        <v>8.77</v>
      </c>
      <c r="L12" s="34">
        <v>1179079.6499999999</v>
      </c>
      <c r="M12" s="5"/>
    </row>
    <row r="13" spans="1:13" ht="21" customHeight="1" x14ac:dyDescent="0.15">
      <c r="A13" s="319"/>
      <c r="B13" s="17">
        <v>2</v>
      </c>
      <c r="C13" s="13" t="s">
        <v>69</v>
      </c>
      <c r="D13" s="31" t="s">
        <v>321</v>
      </c>
      <c r="E13" s="9" t="s">
        <v>243</v>
      </c>
      <c r="F13" s="1" t="s">
        <v>327</v>
      </c>
      <c r="G13" s="7">
        <v>37364031.318000004</v>
      </c>
      <c r="H13" s="7">
        <v>4430184.5240000002</v>
      </c>
      <c r="I13" s="7">
        <v>37362030.968000002</v>
      </c>
      <c r="J13" s="7">
        <v>4436109.2079999996</v>
      </c>
      <c r="K13" s="38">
        <v>7.55</v>
      </c>
      <c r="L13" s="34">
        <v>439029.38</v>
      </c>
      <c r="M13" s="5"/>
    </row>
    <row r="14" spans="1:13" ht="28.5" customHeight="1" x14ac:dyDescent="0.15">
      <c r="A14" s="319"/>
      <c r="B14" s="17">
        <v>3</v>
      </c>
      <c r="C14" s="13" t="s">
        <v>79</v>
      </c>
      <c r="D14" s="31" t="s">
        <v>321</v>
      </c>
      <c r="E14" s="9" t="s">
        <v>243</v>
      </c>
      <c r="F14" s="11" t="s">
        <v>328</v>
      </c>
      <c r="G14" s="13">
        <v>37361170.167000003</v>
      </c>
      <c r="H14" s="13">
        <v>4425309.1239999998</v>
      </c>
      <c r="I14" s="13">
        <v>37357563.300999999</v>
      </c>
      <c r="J14" s="13">
        <v>4433168.9249</v>
      </c>
      <c r="K14" s="39">
        <v>9.8735999999999997</v>
      </c>
      <c r="L14" s="34">
        <v>707159.85</v>
      </c>
      <c r="M14" s="5"/>
    </row>
    <row r="15" spans="1:13" ht="33.75" customHeight="1" x14ac:dyDescent="0.15">
      <c r="A15" s="21"/>
      <c r="B15" s="21"/>
      <c r="C15" s="21" t="s">
        <v>47</v>
      </c>
      <c r="D15" s="21">
        <v>3</v>
      </c>
      <c r="E15" s="21"/>
      <c r="F15" s="21"/>
      <c r="G15" s="21"/>
      <c r="H15" s="21"/>
      <c r="I15" s="21"/>
      <c r="J15" s="21"/>
      <c r="K15" s="21">
        <f>SUM(K12:K14)</f>
        <v>26.1936</v>
      </c>
      <c r="L15" s="21">
        <f>SUM(L12:L14)</f>
        <v>2325268.88</v>
      </c>
      <c r="M15" s="13"/>
    </row>
    <row r="16" spans="1:13" x14ac:dyDescent="0.15">
      <c r="A16" s="319" t="s">
        <v>99</v>
      </c>
      <c r="B16" s="1">
        <v>3</v>
      </c>
      <c r="C16" s="13" t="s">
        <v>110</v>
      </c>
      <c r="D16" s="23" t="s">
        <v>321</v>
      </c>
      <c r="E16" s="9" t="s">
        <v>243</v>
      </c>
      <c r="F16" s="1" t="s">
        <v>329</v>
      </c>
      <c r="G16" s="13">
        <v>37393327.141999997</v>
      </c>
      <c r="H16" s="13">
        <v>4438655.9979999997</v>
      </c>
      <c r="I16" s="13">
        <v>37390625.317000002</v>
      </c>
      <c r="J16" s="13">
        <v>4444803.6140000001</v>
      </c>
      <c r="K16" s="39">
        <v>7.4109999999999996</v>
      </c>
      <c r="L16" s="23">
        <v>532420.07999999996</v>
      </c>
      <c r="M16" s="1"/>
    </row>
    <row r="17" spans="1:13" x14ac:dyDescent="0.15">
      <c r="A17" s="319"/>
      <c r="B17" s="319">
        <v>4</v>
      </c>
      <c r="C17" s="308" t="s">
        <v>115</v>
      </c>
      <c r="D17" s="23" t="s">
        <v>321</v>
      </c>
      <c r="E17" s="9" t="s">
        <v>243</v>
      </c>
      <c r="F17" s="1" t="s">
        <v>279</v>
      </c>
      <c r="G17" s="13">
        <v>37392955.781000003</v>
      </c>
      <c r="H17" s="13">
        <v>4429752.7309999997</v>
      </c>
      <c r="I17" s="13">
        <v>37391806.255000003</v>
      </c>
      <c r="J17" s="13">
        <v>4431555.7889999999</v>
      </c>
      <c r="K17" s="39">
        <v>2.1970000000000001</v>
      </c>
      <c r="L17" s="23">
        <v>66391.69</v>
      </c>
      <c r="M17" s="1"/>
    </row>
    <row r="18" spans="1:13" x14ac:dyDescent="0.15">
      <c r="A18" s="319"/>
      <c r="B18" s="319"/>
      <c r="C18" s="308"/>
      <c r="D18" s="23" t="s">
        <v>325</v>
      </c>
      <c r="E18" s="1" t="s">
        <v>280</v>
      </c>
      <c r="F18" s="1" t="s">
        <v>330</v>
      </c>
      <c r="G18" s="13">
        <v>37391691.656000003</v>
      </c>
      <c r="H18" s="13">
        <v>4431717.1459999997</v>
      </c>
      <c r="I18" s="13">
        <v>37390710.662</v>
      </c>
      <c r="J18" s="13">
        <v>4433303.1040000003</v>
      </c>
      <c r="K18" s="39">
        <v>1.887</v>
      </c>
      <c r="L18" s="23">
        <v>144357.17000000001</v>
      </c>
      <c r="M18" s="1"/>
    </row>
    <row r="19" spans="1:13" ht="21" x14ac:dyDescent="0.15">
      <c r="A19" s="319"/>
      <c r="B19" s="1">
        <v>5</v>
      </c>
      <c r="C19" s="13" t="s">
        <v>120</v>
      </c>
      <c r="D19" s="23" t="s">
        <v>321</v>
      </c>
      <c r="E19" s="9" t="s">
        <v>243</v>
      </c>
      <c r="F19" s="1" t="s">
        <v>283</v>
      </c>
      <c r="G19" s="13">
        <v>37389466.601000004</v>
      </c>
      <c r="H19" s="13">
        <v>4420003.0410000002</v>
      </c>
      <c r="I19" s="13">
        <v>37387734.523999996</v>
      </c>
      <c r="J19" s="13">
        <v>4424366.3729999997</v>
      </c>
      <c r="K19" s="39">
        <v>5.093</v>
      </c>
      <c r="L19" s="23">
        <v>530778.25</v>
      </c>
      <c r="M19" s="1"/>
    </row>
    <row r="20" spans="1:13" x14ac:dyDescent="0.15">
      <c r="A20" s="319"/>
      <c r="B20" s="319">
        <v>7</v>
      </c>
      <c r="C20" s="308" t="s">
        <v>130</v>
      </c>
      <c r="D20" s="23" t="s">
        <v>321</v>
      </c>
      <c r="E20" s="9" t="s">
        <v>243</v>
      </c>
      <c r="F20" s="1" t="s">
        <v>287</v>
      </c>
      <c r="G20" s="13">
        <v>37370313.706</v>
      </c>
      <c r="H20" s="13">
        <v>4427844.4469999997</v>
      </c>
      <c r="I20" s="13">
        <v>37375105.156000003</v>
      </c>
      <c r="J20" s="13">
        <v>4428881.977</v>
      </c>
      <c r="K20" s="39">
        <v>5.3</v>
      </c>
      <c r="L20" s="23">
        <v>328471.12</v>
      </c>
      <c r="M20" s="1"/>
    </row>
    <row r="21" spans="1:13" x14ac:dyDescent="0.15">
      <c r="A21" s="319"/>
      <c r="B21" s="319"/>
      <c r="C21" s="308"/>
      <c r="D21" s="23" t="s">
        <v>325</v>
      </c>
      <c r="E21" s="1" t="s">
        <v>288</v>
      </c>
      <c r="F21" s="1" t="s">
        <v>331</v>
      </c>
      <c r="G21" s="13">
        <v>37375166.005999997</v>
      </c>
      <c r="H21" s="13">
        <v>4429070.5209999997</v>
      </c>
      <c r="I21" s="13">
        <v>37379650.625</v>
      </c>
      <c r="J21" s="13">
        <v>4432254.8990000002</v>
      </c>
      <c r="K21" s="39">
        <v>5.8540000000000001</v>
      </c>
      <c r="L21" s="23">
        <v>696446.37</v>
      </c>
      <c r="M21" s="1"/>
    </row>
    <row r="22" spans="1:13" ht="31.5" customHeight="1" x14ac:dyDescent="0.15">
      <c r="A22" s="21"/>
      <c r="B22" s="21"/>
      <c r="C22" s="21" t="s">
        <v>47</v>
      </c>
      <c r="D22" s="21">
        <v>6</v>
      </c>
      <c r="E22" s="21"/>
      <c r="F22" s="21"/>
      <c r="G22" s="21"/>
      <c r="H22" s="21"/>
      <c r="I22" s="21"/>
      <c r="J22" s="21"/>
      <c r="K22" s="69">
        <f>SUM(K16:K21)</f>
        <v>27.742000000000001</v>
      </c>
      <c r="L22" s="21">
        <f>SUM(L16:L21)</f>
        <v>2298864.6800000002</v>
      </c>
      <c r="M22" s="13"/>
    </row>
    <row r="23" spans="1:13" ht="23.25" customHeight="1" x14ac:dyDescent="0.15">
      <c r="A23" s="321" t="s">
        <v>140</v>
      </c>
      <c r="B23" s="320">
        <v>1</v>
      </c>
      <c r="C23" s="316" t="s">
        <v>151</v>
      </c>
      <c r="D23" s="34" t="s">
        <v>321</v>
      </c>
      <c r="E23" s="71" t="s">
        <v>332</v>
      </c>
      <c r="F23" s="3" t="s">
        <v>295</v>
      </c>
      <c r="G23" s="7">
        <v>37437690.310000002</v>
      </c>
      <c r="H23" s="7">
        <v>4425092.8890000004</v>
      </c>
      <c r="I23" s="7">
        <v>37437293.895000003</v>
      </c>
      <c r="J23" s="7">
        <v>4434243.8210000005</v>
      </c>
      <c r="K23" s="164">
        <v>9.8680000000000003</v>
      </c>
      <c r="L23" s="164">
        <v>635641.36049999995</v>
      </c>
      <c r="M23" s="5"/>
    </row>
    <row r="24" spans="1:13" ht="20.25" customHeight="1" x14ac:dyDescent="0.15">
      <c r="A24" s="321"/>
      <c r="B24" s="320"/>
      <c r="C24" s="316"/>
      <c r="D24" s="34" t="s">
        <v>325</v>
      </c>
      <c r="E24" s="3" t="s">
        <v>296</v>
      </c>
      <c r="F24" s="3" t="s">
        <v>297</v>
      </c>
      <c r="G24" s="7">
        <v>37437288.071999997</v>
      </c>
      <c r="H24" s="7">
        <v>4434438.7810000004</v>
      </c>
      <c r="I24" s="7">
        <v>37436198.399999999</v>
      </c>
      <c r="J24" s="7">
        <v>4441757.1780000003</v>
      </c>
      <c r="K24" s="164">
        <v>8.0939999999999994</v>
      </c>
      <c r="L24" s="164">
        <v>487868.05080000003</v>
      </c>
      <c r="M24" s="5"/>
    </row>
    <row r="25" spans="1:13" ht="27" customHeight="1" x14ac:dyDescent="0.15">
      <c r="A25" s="321"/>
      <c r="B25" s="320">
        <v>2</v>
      </c>
      <c r="C25" s="316" t="s">
        <v>156</v>
      </c>
      <c r="D25" s="34" t="s">
        <v>321</v>
      </c>
      <c r="E25" s="73" t="s">
        <v>243</v>
      </c>
      <c r="F25" s="3" t="s">
        <v>299</v>
      </c>
      <c r="G25" s="7">
        <v>37434714.697999999</v>
      </c>
      <c r="H25" s="7">
        <v>4428900.3269999996</v>
      </c>
      <c r="I25" s="7">
        <v>37432313.280000001</v>
      </c>
      <c r="J25" s="7">
        <v>4433084.4340000004</v>
      </c>
      <c r="K25" s="164">
        <v>5.3250000000000002</v>
      </c>
      <c r="L25" s="164">
        <v>143874.93780000001</v>
      </c>
      <c r="M25" s="5"/>
    </row>
    <row r="26" spans="1:13" ht="23.25" customHeight="1" x14ac:dyDescent="0.15">
      <c r="A26" s="321"/>
      <c r="B26" s="320"/>
      <c r="C26" s="316"/>
      <c r="D26" s="34" t="s">
        <v>325</v>
      </c>
      <c r="E26" s="71" t="s">
        <v>300</v>
      </c>
      <c r="F26" s="71" t="s">
        <v>333</v>
      </c>
      <c r="G26" s="7">
        <v>37432250.449000001</v>
      </c>
      <c r="H26" s="7">
        <v>4433259.1849999996</v>
      </c>
      <c r="I26" s="7">
        <v>37428240.428000003</v>
      </c>
      <c r="J26" s="7">
        <v>4438113.2050000001</v>
      </c>
      <c r="K26" s="164">
        <v>7.0190000000000001</v>
      </c>
      <c r="L26" s="164">
        <v>284442.83899999998</v>
      </c>
      <c r="M26" s="5"/>
    </row>
    <row r="27" spans="1:13" ht="33" customHeight="1" x14ac:dyDescent="0.15">
      <c r="A27" s="75"/>
      <c r="B27" s="75"/>
      <c r="C27" s="75" t="s">
        <v>47</v>
      </c>
      <c r="D27" s="75">
        <v>4</v>
      </c>
      <c r="E27" s="75"/>
      <c r="F27" s="75"/>
      <c r="G27" s="75"/>
      <c r="H27" s="75"/>
      <c r="I27" s="75"/>
      <c r="J27" s="75"/>
      <c r="K27" s="76">
        <f>SUM(K23:K26)</f>
        <v>30.305999999999997</v>
      </c>
      <c r="L27" s="76">
        <f>SUM(L23:L26)</f>
        <v>1551827.1880999999</v>
      </c>
      <c r="M27" s="74"/>
    </row>
    <row r="28" spans="1:13" x14ac:dyDescent="0.15">
      <c r="A28" s="321" t="s">
        <v>161</v>
      </c>
      <c r="B28" s="320">
        <v>1</v>
      </c>
      <c r="C28" s="315" t="s">
        <v>162</v>
      </c>
      <c r="D28" s="332">
        <v>0</v>
      </c>
      <c r="E28" s="71" t="s">
        <v>243</v>
      </c>
      <c r="F28" s="71" t="s">
        <v>301</v>
      </c>
      <c r="G28" s="7">
        <v>37445061.740000002</v>
      </c>
      <c r="H28" s="7">
        <v>4416716.6770000001</v>
      </c>
      <c r="I28" s="7">
        <v>37443890.460000001</v>
      </c>
      <c r="J28" s="7">
        <v>4433138.0789999999</v>
      </c>
      <c r="K28" s="165">
        <v>0</v>
      </c>
      <c r="L28" s="165">
        <v>0</v>
      </c>
      <c r="M28" s="53"/>
    </row>
    <row r="29" spans="1:13" x14ac:dyDescent="0.15">
      <c r="A29" s="321"/>
      <c r="B29" s="320"/>
      <c r="C29" s="315"/>
      <c r="D29" s="332"/>
      <c r="E29" s="71" t="s">
        <v>301</v>
      </c>
      <c r="F29" s="3" t="s">
        <v>302</v>
      </c>
      <c r="G29" s="7">
        <v>37443890.460000001</v>
      </c>
      <c r="H29" s="7">
        <v>4433138.0789999999</v>
      </c>
      <c r="I29" s="7">
        <v>37444116.637999997</v>
      </c>
      <c r="J29" s="7">
        <v>4433711.6869999999</v>
      </c>
      <c r="K29" s="125">
        <v>0</v>
      </c>
      <c r="L29" s="165">
        <v>0</v>
      </c>
      <c r="M29" s="53"/>
    </row>
    <row r="30" spans="1:13" x14ac:dyDescent="0.15">
      <c r="A30" s="321"/>
      <c r="B30" s="320"/>
      <c r="C30" s="315"/>
      <c r="D30" s="332"/>
      <c r="E30" s="3" t="s">
        <v>302</v>
      </c>
      <c r="F30" s="3" t="s">
        <v>303</v>
      </c>
      <c r="G30" s="7">
        <v>37444116.637999997</v>
      </c>
      <c r="H30" s="7">
        <v>4433711.6869999999</v>
      </c>
      <c r="I30" s="7">
        <v>37446801.478</v>
      </c>
      <c r="J30" s="7">
        <v>4440414.16</v>
      </c>
      <c r="K30" s="166">
        <v>0</v>
      </c>
      <c r="L30" s="165">
        <v>0</v>
      </c>
      <c r="M30" s="53"/>
    </row>
    <row r="31" spans="1:13" x14ac:dyDescent="0.15">
      <c r="A31" s="321"/>
      <c r="B31" s="320"/>
      <c r="C31" s="315"/>
      <c r="D31" s="332"/>
      <c r="E31" s="73" t="s">
        <v>303</v>
      </c>
      <c r="F31" s="73" t="s">
        <v>304</v>
      </c>
      <c r="G31" s="7">
        <v>37446801.478</v>
      </c>
      <c r="H31" s="7">
        <v>4440414.16</v>
      </c>
      <c r="I31" s="7">
        <v>37447042.671999998</v>
      </c>
      <c r="J31" s="7">
        <v>4474106.8229999999</v>
      </c>
      <c r="K31" s="125">
        <v>0</v>
      </c>
      <c r="L31" s="165">
        <v>0</v>
      </c>
      <c r="M31" s="53"/>
    </row>
    <row r="32" spans="1:13" ht="21" x14ac:dyDescent="0.15">
      <c r="A32" s="321"/>
      <c r="B32" s="72">
        <v>2</v>
      </c>
      <c r="C32" s="74" t="s">
        <v>167</v>
      </c>
      <c r="D32" s="10">
        <v>0</v>
      </c>
      <c r="E32" s="71" t="s">
        <v>243</v>
      </c>
      <c r="F32" s="3" t="s">
        <v>334</v>
      </c>
      <c r="G32" s="7">
        <v>37442461.189999998</v>
      </c>
      <c r="H32" s="7">
        <v>4419102.9979999997</v>
      </c>
      <c r="I32" s="7">
        <v>37444777.063000001</v>
      </c>
      <c r="J32" s="7">
        <v>4427017.659</v>
      </c>
      <c r="K32" s="166">
        <v>0</v>
      </c>
      <c r="L32" s="165">
        <v>0</v>
      </c>
      <c r="M32" s="53"/>
    </row>
    <row r="33" spans="1:13" x14ac:dyDescent="0.15">
      <c r="A33" s="321"/>
      <c r="B33" s="320">
        <v>3</v>
      </c>
      <c r="C33" s="316" t="s">
        <v>172</v>
      </c>
      <c r="D33" s="333">
        <v>0</v>
      </c>
      <c r="E33" s="73" t="s">
        <v>243</v>
      </c>
      <c r="F33" s="73" t="s">
        <v>305</v>
      </c>
      <c r="G33" s="7">
        <v>37450297.243000001</v>
      </c>
      <c r="H33" s="7">
        <v>4424058.9780000001</v>
      </c>
      <c r="I33" s="7">
        <v>37449494.362000003</v>
      </c>
      <c r="J33" s="7">
        <v>4432267.6310000001</v>
      </c>
      <c r="K33" s="165">
        <v>0</v>
      </c>
      <c r="L33" s="165">
        <v>0</v>
      </c>
      <c r="M33" s="53"/>
    </row>
    <row r="34" spans="1:13" x14ac:dyDescent="0.15">
      <c r="A34" s="321"/>
      <c r="B34" s="320"/>
      <c r="C34" s="316"/>
      <c r="D34" s="333"/>
      <c r="E34" s="3" t="s">
        <v>305</v>
      </c>
      <c r="F34" s="3" t="s">
        <v>306</v>
      </c>
      <c r="G34" s="7">
        <v>37449494.362000003</v>
      </c>
      <c r="H34" s="7">
        <v>4432267.6310000001</v>
      </c>
      <c r="I34" s="7">
        <v>37449247.461999997</v>
      </c>
      <c r="J34" s="7">
        <v>4432839.1909999996</v>
      </c>
      <c r="K34" s="166">
        <v>0</v>
      </c>
      <c r="L34" s="165">
        <v>0</v>
      </c>
      <c r="M34" s="53"/>
    </row>
    <row r="35" spans="1:13" x14ac:dyDescent="0.15">
      <c r="A35" s="321"/>
      <c r="B35" s="320"/>
      <c r="C35" s="316"/>
      <c r="D35" s="333"/>
      <c r="E35" s="3" t="s">
        <v>306</v>
      </c>
      <c r="F35" s="3" t="s">
        <v>335</v>
      </c>
      <c r="G35" s="7">
        <v>37449247.461999997</v>
      </c>
      <c r="H35" s="7">
        <v>4432839.1909999996</v>
      </c>
      <c r="I35" s="7">
        <v>37446433.093000002</v>
      </c>
      <c r="J35" s="7">
        <v>4436200.5439999998</v>
      </c>
      <c r="K35" s="165">
        <v>0</v>
      </c>
      <c r="L35" s="165">
        <v>0</v>
      </c>
      <c r="M35" s="53"/>
    </row>
    <row r="36" spans="1:13" x14ac:dyDescent="0.15">
      <c r="A36" s="321"/>
      <c r="B36" s="74">
        <v>4</v>
      </c>
      <c r="C36" s="67" t="s">
        <v>219</v>
      </c>
      <c r="D36" s="67">
        <v>0</v>
      </c>
      <c r="E36" s="74" t="s">
        <v>243</v>
      </c>
      <c r="F36" s="74" t="s">
        <v>336</v>
      </c>
      <c r="G36" s="71">
        <v>37451140.153999999</v>
      </c>
      <c r="H36" s="71">
        <v>4421467.6780000003</v>
      </c>
      <c r="I36" s="91">
        <v>37446509.990999997</v>
      </c>
      <c r="J36" s="74">
        <v>4424034.9409999996</v>
      </c>
      <c r="K36" s="167">
        <v>0</v>
      </c>
      <c r="L36" s="165">
        <v>0</v>
      </c>
      <c r="M36" s="168"/>
    </row>
    <row r="37" spans="1:13" ht="37.5" customHeight="1" x14ac:dyDescent="0.15">
      <c r="A37" s="143"/>
      <c r="B37" s="143"/>
      <c r="C37" s="75" t="s">
        <v>47</v>
      </c>
      <c r="D37" s="76">
        <v>0</v>
      </c>
      <c r="E37" s="143"/>
      <c r="F37" s="143"/>
      <c r="G37" s="143"/>
      <c r="H37" s="143"/>
      <c r="I37" s="143"/>
      <c r="J37" s="143"/>
      <c r="K37" s="169">
        <v>0</v>
      </c>
      <c r="L37" s="170">
        <v>0</v>
      </c>
      <c r="M37" s="143"/>
    </row>
    <row r="38" spans="1:13" ht="21.75" customHeight="1" x14ac:dyDescent="0.15">
      <c r="A38" s="335" t="s">
        <v>182</v>
      </c>
      <c r="B38" s="144">
        <v>1</v>
      </c>
      <c r="C38" s="145" t="s">
        <v>183</v>
      </c>
      <c r="D38" s="146">
        <v>0</v>
      </c>
      <c r="E38" s="8" t="s">
        <v>243</v>
      </c>
      <c r="F38" s="147" t="s">
        <v>310</v>
      </c>
      <c r="G38" s="148">
        <v>37452307.722999997</v>
      </c>
      <c r="H38" s="148">
        <v>4422398.9979999997</v>
      </c>
      <c r="I38" s="148">
        <v>37457585.681999996</v>
      </c>
      <c r="J38" s="148">
        <v>4434296.199</v>
      </c>
      <c r="K38" s="149">
        <v>0</v>
      </c>
      <c r="L38" s="149">
        <v>0</v>
      </c>
      <c r="M38" s="171"/>
    </row>
    <row r="39" spans="1:13" ht="18.75" customHeight="1" x14ac:dyDescent="0.15">
      <c r="A39" s="335"/>
      <c r="B39" s="144">
        <v>2</v>
      </c>
      <c r="C39" s="145" t="s">
        <v>188</v>
      </c>
      <c r="D39" s="149">
        <v>0</v>
      </c>
      <c r="E39" s="8" t="s">
        <v>243</v>
      </c>
      <c r="F39" s="150" t="s">
        <v>337</v>
      </c>
      <c r="G39" s="148">
        <v>37463121.178000003</v>
      </c>
      <c r="H39" s="148">
        <v>4425760.3430000003</v>
      </c>
      <c r="I39" s="148">
        <v>37461604.476999998</v>
      </c>
      <c r="J39" s="148">
        <v>4427951.2110000001</v>
      </c>
      <c r="K39" s="146">
        <v>0</v>
      </c>
      <c r="L39" s="146">
        <v>0</v>
      </c>
      <c r="M39" s="171"/>
    </row>
    <row r="40" spans="1:13" ht="34.5" customHeight="1" x14ac:dyDescent="0.15">
      <c r="A40" s="142"/>
      <c r="B40" s="151"/>
      <c r="C40" s="152" t="s">
        <v>47</v>
      </c>
      <c r="D40" s="153">
        <v>0</v>
      </c>
      <c r="E40" s="142"/>
      <c r="F40" s="154"/>
      <c r="G40" s="155"/>
      <c r="H40" s="155"/>
      <c r="I40" s="172"/>
      <c r="J40" s="172"/>
      <c r="K40" s="153">
        <v>0</v>
      </c>
      <c r="L40" s="153">
        <v>0</v>
      </c>
      <c r="M40" s="173"/>
    </row>
    <row r="41" spans="1:13" ht="23.25" customHeight="1" x14ac:dyDescent="0.15">
      <c r="A41" s="156" t="s">
        <v>193</v>
      </c>
      <c r="B41" s="157">
        <v>1</v>
      </c>
      <c r="C41" s="156" t="s">
        <v>193</v>
      </c>
      <c r="D41" s="158">
        <v>0</v>
      </c>
      <c r="E41" s="9" t="s">
        <v>243</v>
      </c>
      <c r="F41" s="11" t="s">
        <v>314</v>
      </c>
      <c r="G41" s="159">
        <v>37401286.092500001</v>
      </c>
      <c r="H41" s="159">
        <v>4413733.8881999999</v>
      </c>
      <c r="I41" s="159">
        <v>37402837.562600002</v>
      </c>
      <c r="J41" s="159">
        <v>4486116.5378</v>
      </c>
      <c r="K41" s="171">
        <v>0</v>
      </c>
      <c r="L41" s="171">
        <v>0</v>
      </c>
      <c r="M41" s="161"/>
    </row>
    <row r="42" spans="1:13" ht="22.5" customHeight="1" x14ac:dyDescent="0.15">
      <c r="A42" s="156" t="s">
        <v>198</v>
      </c>
      <c r="B42" s="157">
        <v>2</v>
      </c>
      <c r="C42" s="156" t="s">
        <v>198</v>
      </c>
      <c r="D42" s="160">
        <v>0</v>
      </c>
      <c r="E42" s="9" t="s">
        <v>243</v>
      </c>
      <c r="F42" s="11" t="s">
        <v>316</v>
      </c>
      <c r="G42" s="159">
        <v>37418454.162</v>
      </c>
      <c r="H42" s="159">
        <v>4443046.3435000004</v>
      </c>
      <c r="I42" s="159">
        <v>37423792.465499997</v>
      </c>
      <c r="J42" s="159">
        <v>4472968.7494999999</v>
      </c>
      <c r="K42" s="171">
        <v>0</v>
      </c>
      <c r="L42" s="171">
        <v>0</v>
      </c>
      <c r="M42" s="161"/>
    </row>
    <row r="43" spans="1:13" ht="29.25" customHeight="1" x14ac:dyDescent="0.15">
      <c r="A43" s="13"/>
      <c r="B43" s="13"/>
      <c r="C43" s="13"/>
      <c r="D43" s="13">
        <f>D11+D15+D22+D27</f>
        <v>18</v>
      </c>
      <c r="E43" s="13"/>
      <c r="F43" s="13"/>
      <c r="G43" s="13"/>
      <c r="H43" s="13"/>
      <c r="I43" s="13"/>
      <c r="J43" s="13"/>
      <c r="K43" s="174">
        <f>K11+K15+K22+K27</f>
        <v>100.2146</v>
      </c>
      <c r="L43" s="174">
        <f>L11+L15+L22+L27</f>
        <v>7287894.1581000006</v>
      </c>
      <c r="M43" s="175"/>
    </row>
  </sheetData>
  <mergeCells count="35">
    <mergeCell ref="A1:L1"/>
    <mergeCell ref="G2:J2"/>
    <mergeCell ref="K2:L2"/>
    <mergeCell ref="A2:A5"/>
    <mergeCell ref="A6:A10"/>
    <mergeCell ref="B2:B5"/>
    <mergeCell ref="B8:B10"/>
    <mergeCell ref="D2:D5"/>
    <mergeCell ref="A12:A14"/>
    <mergeCell ref="A16:A21"/>
    <mergeCell ref="A23:A26"/>
    <mergeCell ref="A28:A36"/>
    <mergeCell ref="A38:A39"/>
    <mergeCell ref="B33:B35"/>
    <mergeCell ref="C2:C5"/>
    <mergeCell ref="C8:C10"/>
    <mergeCell ref="C17:C18"/>
    <mergeCell ref="C20:C21"/>
    <mergeCell ref="C23:C24"/>
    <mergeCell ref="C25:C26"/>
    <mergeCell ref="C28:C31"/>
    <mergeCell ref="C33:C35"/>
    <mergeCell ref="B17:B18"/>
    <mergeCell ref="B20:B21"/>
    <mergeCell ref="B23:B24"/>
    <mergeCell ref="B25:B26"/>
    <mergeCell ref="B28:B31"/>
    <mergeCell ref="D28:D31"/>
    <mergeCell ref="D33:D35"/>
    <mergeCell ref="K3:K4"/>
    <mergeCell ref="L3:L4"/>
    <mergeCell ref="M2:M5"/>
    <mergeCell ref="E2:F3"/>
    <mergeCell ref="G3:H4"/>
    <mergeCell ref="I3:J4"/>
  </mergeCells>
  <phoneticPr fontId="1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view="pageBreakPreview" topLeftCell="A112" zoomScale="110" zoomScaleNormal="100" zoomScaleSheetLayoutView="110" workbookViewId="0">
      <selection activeCell="E19" sqref="E19"/>
    </sheetView>
  </sheetViews>
  <sheetFormatPr defaultColWidth="9" defaultRowHeight="13.5" x14ac:dyDescent="0.15"/>
  <cols>
    <col min="1" max="1" width="3.75" customWidth="1"/>
    <col min="2" max="2" width="4.375" customWidth="1"/>
    <col min="4" max="4" width="4.625" customWidth="1"/>
    <col min="5" max="5" width="8.5" customWidth="1"/>
    <col min="6" max="6" width="8.375" customWidth="1"/>
    <col min="7" max="7" width="9.125" customWidth="1"/>
    <col min="8" max="8" width="8.625" customWidth="1"/>
    <col min="9" max="9" width="9.5" customWidth="1"/>
    <col min="10" max="10" width="9.375" customWidth="1"/>
    <col min="11" max="11" width="6.875" customWidth="1"/>
    <col min="12" max="12" width="5.5" customWidth="1"/>
    <col min="13" max="13" width="5" customWidth="1"/>
    <col min="14" max="14" width="11.375" customWidth="1"/>
    <col min="15" max="15" width="13.875" customWidth="1"/>
  </cols>
  <sheetData>
    <row r="1" spans="1:15" x14ac:dyDescent="0.15">
      <c r="A1" s="284" t="s">
        <v>338</v>
      </c>
      <c r="B1" s="284"/>
      <c r="C1" s="284"/>
      <c r="D1" s="336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5" x14ac:dyDescent="0.15">
      <c r="A2" s="308" t="s">
        <v>0</v>
      </c>
      <c r="B2" s="284" t="s">
        <v>1</v>
      </c>
      <c r="C2" s="285" t="s">
        <v>2</v>
      </c>
      <c r="D2" s="322" t="s">
        <v>339</v>
      </c>
      <c r="E2" s="330" t="s">
        <v>221</v>
      </c>
      <c r="F2" s="330"/>
      <c r="G2" s="285" t="s">
        <v>218</v>
      </c>
      <c r="H2" s="285"/>
      <c r="I2" s="285"/>
      <c r="J2" s="285"/>
      <c r="K2" s="285" t="s">
        <v>340</v>
      </c>
      <c r="L2" s="285"/>
      <c r="M2" s="285"/>
      <c r="N2" s="285"/>
      <c r="O2" s="285"/>
    </row>
    <row r="3" spans="1:15" ht="13.5" customHeight="1" x14ac:dyDescent="0.15">
      <c r="A3" s="308"/>
      <c r="B3" s="284"/>
      <c r="C3" s="285"/>
      <c r="D3" s="323"/>
      <c r="E3" s="330"/>
      <c r="F3" s="330"/>
      <c r="G3" s="331" t="s">
        <v>6</v>
      </c>
      <c r="H3" s="331"/>
      <c r="I3" s="285" t="s">
        <v>7</v>
      </c>
      <c r="J3" s="285"/>
      <c r="K3" s="322" t="s">
        <v>210</v>
      </c>
      <c r="L3" s="322" t="s">
        <v>341</v>
      </c>
      <c r="M3" s="322" t="s">
        <v>342</v>
      </c>
      <c r="N3" s="322" t="s">
        <v>211</v>
      </c>
      <c r="O3" s="338" t="s">
        <v>343</v>
      </c>
    </row>
    <row r="4" spans="1:15" x14ac:dyDescent="0.15">
      <c r="A4" s="308"/>
      <c r="B4" s="284"/>
      <c r="C4" s="285"/>
      <c r="D4" s="323"/>
      <c r="E4" s="14" t="s">
        <v>223</v>
      </c>
      <c r="F4" s="14" t="s">
        <v>224</v>
      </c>
      <c r="G4" s="331"/>
      <c r="H4" s="331"/>
      <c r="I4" s="285"/>
      <c r="J4" s="285"/>
      <c r="K4" s="324"/>
      <c r="L4" s="324"/>
      <c r="M4" s="324"/>
      <c r="N4" s="324"/>
      <c r="O4" s="339"/>
    </row>
    <row r="5" spans="1:15" x14ac:dyDescent="0.15">
      <c r="A5" s="308"/>
      <c r="B5" s="284"/>
      <c r="C5" s="285"/>
      <c r="D5" s="324"/>
      <c r="E5" s="14" t="s">
        <v>225</v>
      </c>
      <c r="F5" s="14" t="s">
        <v>225</v>
      </c>
      <c r="G5" s="16" t="s">
        <v>226</v>
      </c>
      <c r="H5" s="16" t="s">
        <v>227</v>
      </c>
      <c r="I5" s="14" t="s">
        <v>226</v>
      </c>
      <c r="J5" s="14" t="s">
        <v>227</v>
      </c>
      <c r="K5" s="14" t="s">
        <v>8</v>
      </c>
      <c r="L5" s="14" t="s">
        <v>225</v>
      </c>
      <c r="M5" s="14" t="s">
        <v>344</v>
      </c>
      <c r="N5" s="14" t="s">
        <v>214</v>
      </c>
      <c r="O5" s="14" t="s">
        <v>215</v>
      </c>
    </row>
    <row r="6" spans="1:15" ht="21" x14ac:dyDescent="0.15">
      <c r="A6" s="319" t="s">
        <v>11</v>
      </c>
      <c r="B6" s="17">
        <v>1</v>
      </c>
      <c r="C6" s="16" t="s">
        <v>12</v>
      </c>
      <c r="D6" s="45" t="s">
        <v>345</v>
      </c>
      <c r="E6" s="1" t="s">
        <v>243</v>
      </c>
      <c r="F6" s="1" t="s">
        <v>229</v>
      </c>
      <c r="G6" s="7">
        <v>37347652.107000001</v>
      </c>
      <c r="H6" s="7">
        <v>4437237.7139999997</v>
      </c>
      <c r="I6" s="7">
        <v>37350678.895999998</v>
      </c>
      <c r="J6" s="7">
        <v>4453047.54</v>
      </c>
      <c r="K6" s="46">
        <v>16.422999999999998</v>
      </c>
      <c r="L6" s="47">
        <v>320</v>
      </c>
      <c r="M6" s="48">
        <v>1.3</v>
      </c>
      <c r="N6" s="45">
        <v>7287556.4000000004</v>
      </c>
      <c r="O6" s="48">
        <v>2848240</v>
      </c>
    </row>
    <row r="7" spans="1:15" ht="31.5" x14ac:dyDescent="0.15">
      <c r="A7" s="319"/>
      <c r="B7" s="17">
        <v>2</v>
      </c>
      <c r="C7" s="13" t="s">
        <v>16</v>
      </c>
      <c r="D7" s="45" t="s">
        <v>345</v>
      </c>
      <c r="E7" s="11" t="s">
        <v>243</v>
      </c>
      <c r="F7" s="11" t="s">
        <v>346</v>
      </c>
      <c r="G7" s="7">
        <v>37343890.042999998</v>
      </c>
      <c r="H7" s="7">
        <v>4442850.49</v>
      </c>
      <c r="I7" s="7">
        <v>37348623.170999996</v>
      </c>
      <c r="J7" s="7">
        <v>4446496.2060000002</v>
      </c>
      <c r="K7" s="52">
        <v>6.5385</v>
      </c>
      <c r="L7" s="47">
        <v>210</v>
      </c>
      <c r="M7" s="48">
        <v>1.8</v>
      </c>
      <c r="N7" s="45">
        <v>1457241.15</v>
      </c>
      <c r="O7" s="48">
        <v>2302200</v>
      </c>
    </row>
    <row r="8" spans="1:15" ht="21" x14ac:dyDescent="0.15">
      <c r="A8" s="319"/>
      <c r="B8" s="17">
        <v>3</v>
      </c>
      <c r="C8" s="13" t="s">
        <v>347</v>
      </c>
      <c r="D8" s="45" t="s">
        <v>345</v>
      </c>
      <c r="E8" s="11" t="s">
        <v>323</v>
      </c>
      <c r="F8" s="11" t="s">
        <v>348</v>
      </c>
      <c r="G8" s="67">
        <v>37341092.034000002</v>
      </c>
      <c r="H8" s="7">
        <v>4441225.4390000002</v>
      </c>
      <c r="I8" s="7">
        <v>37343771.446000002</v>
      </c>
      <c r="J8" s="7">
        <v>4442987.2680000002</v>
      </c>
      <c r="K8" s="46">
        <v>3.3416000000000001</v>
      </c>
      <c r="L8" s="47">
        <v>100</v>
      </c>
      <c r="M8" s="45">
        <v>1.7</v>
      </c>
      <c r="N8" s="45">
        <v>412045.3</v>
      </c>
      <c r="O8" s="48">
        <v>540000</v>
      </c>
    </row>
    <row r="9" spans="1:15" ht="21" customHeight="1" x14ac:dyDescent="0.15">
      <c r="A9" s="119"/>
      <c r="B9" s="119"/>
      <c r="C9" s="119" t="s">
        <v>47</v>
      </c>
      <c r="D9" s="119">
        <v>3</v>
      </c>
      <c r="E9" s="119"/>
      <c r="F9" s="119"/>
      <c r="G9" s="119"/>
      <c r="H9" s="119"/>
      <c r="I9" s="119"/>
      <c r="J9" s="119"/>
      <c r="K9" s="133">
        <f>SUM(K6:K8)</f>
        <v>26.303099999999997</v>
      </c>
      <c r="L9" s="119"/>
      <c r="M9" s="119"/>
      <c r="N9" s="119">
        <f>SUM(N6:N8)</f>
        <v>9156842.8500000015</v>
      </c>
      <c r="O9" s="133">
        <f>SUM(O6:O8)</f>
        <v>5690440</v>
      </c>
    </row>
    <row r="10" spans="1:15" x14ac:dyDescent="0.15">
      <c r="A10" s="319" t="s">
        <v>48</v>
      </c>
      <c r="B10" s="309">
        <v>1</v>
      </c>
      <c r="C10" s="308" t="s">
        <v>216</v>
      </c>
      <c r="D10" s="45" t="s">
        <v>345</v>
      </c>
      <c r="E10" s="9" t="s">
        <v>243</v>
      </c>
      <c r="F10" s="1" t="s">
        <v>247</v>
      </c>
      <c r="G10" s="7">
        <v>37352998.581</v>
      </c>
      <c r="H10" s="7">
        <v>4425281.057</v>
      </c>
      <c r="I10" s="7">
        <v>37354903.240999997</v>
      </c>
      <c r="J10" s="7">
        <v>4427872.4000000004</v>
      </c>
      <c r="K10" s="57">
        <v>3.5529999999999999</v>
      </c>
      <c r="L10" s="47">
        <v>115</v>
      </c>
      <c r="M10" s="48">
        <v>1.5</v>
      </c>
      <c r="N10" s="45">
        <v>486858.47</v>
      </c>
      <c r="O10" s="48">
        <v>350000</v>
      </c>
    </row>
    <row r="11" spans="1:15" ht="21" x14ac:dyDescent="0.15">
      <c r="A11" s="319"/>
      <c r="B11" s="309"/>
      <c r="C11" s="308"/>
      <c r="D11" s="45" t="s">
        <v>349</v>
      </c>
      <c r="E11" s="11" t="s">
        <v>248</v>
      </c>
      <c r="F11" s="11" t="s">
        <v>249</v>
      </c>
      <c r="G11" s="7">
        <v>37354962.077</v>
      </c>
      <c r="H11" s="7">
        <v>4428103.4040000001</v>
      </c>
      <c r="I11" s="7">
        <v>37359651.063000001</v>
      </c>
      <c r="J11" s="7">
        <v>4438370.5159999998</v>
      </c>
      <c r="K11" s="57">
        <v>12.44</v>
      </c>
      <c r="L11" s="47">
        <v>230</v>
      </c>
      <c r="M11" s="48">
        <v>1.5</v>
      </c>
      <c r="N11" s="45">
        <v>2813945.91</v>
      </c>
      <c r="O11" s="48">
        <v>2100000</v>
      </c>
    </row>
    <row r="12" spans="1:15" ht="21" x14ac:dyDescent="0.15">
      <c r="A12" s="319"/>
      <c r="B12" s="309"/>
      <c r="C12" s="308"/>
      <c r="D12" s="45" t="s">
        <v>350</v>
      </c>
      <c r="E12" s="9" t="s">
        <v>250</v>
      </c>
      <c r="F12" s="11" t="s">
        <v>251</v>
      </c>
      <c r="G12" s="7">
        <v>37359759.234999999</v>
      </c>
      <c r="H12" s="7">
        <v>4438599.0290000001</v>
      </c>
      <c r="I12" s="7">
        <v>37362626.457000002</v>
      </c>
      <c r="J12" s="7">
        <v>4445269.2560000001</v>
      </c>
      <c r="K12" s="57">
        <v>7.4329999999999998</v>
      </c>
      <c r="L12" s="47">
        <v>303</v>
      </c>
      <c r="M12" s="45">
        <v>1.5</v>
      </c>
      <c r="N12" s="45">
        <v>2299188.23</v>
      </c>
      <c r="O12" s="48">
        <v>1720000</v>
      </c>
    </row>
    <row r="13" spans="1:15" x14ac:dyDescent="0.15">
      <c r="A13" s="319"/>
      <c r="B13" s="17">
        <v>3</v>
      </c>
      <c r="C13" s="120" t="s">
        <v>59</v>
      </c>
      <c r="D13" s="45" t="s">
        <v>345</v>
      </c>
      <c r="E13" s="9" t="s">
        <v>243</v>
      </c>
      <c r="F13" s="11" t="s">
        <v>351</v>
      </c>
      <c r="G13" s="7">
        <v>37365519.861000001</v>
      </c>
      <c r="H13" s="7">
        <v>4442062.7721999995</v>
      </c>
      <c r="I13" s="7">
        <v>37362324.655000001</v>
      </c>
      <c r="J13" s="7">
        <v>4444391.2300000004</v>
      </c>
      <c r="K13" s="57">
        <v>4.2504999999999997</v>
      </c>
      <c r="L13" s="47">
        <v>50</v>
      </c>
      <c r="M13" s="45">
        <v>1.5</v>
      </c>
      <c r="N13" s="45">
        <v>268363.31</v>
      </c>
      <c r="O13" s="68">
        <v>282500</v>
      </c>
    </row>
    <row r="14" spans="1:15" ht="21" x14ac:dyDescent="0.15">
      <c r="A14" s="319"/>
      <c r="B14" s="17">
        <v>4</v>
      </c>
      <c r="C14" s="120" t="s">
        <v>64</v>
      </c>
      <c r="D14" s="45" t="s">
        <v>345</v>
      </c>
      <c r="E14" s="9" t="s">
        <v>243</v>
      </c>
      <c r="F14" s="11" t="s">
        <v>352</v>
      </c>
      <c r="G14" s="7">
        <v>37366369.626800001</v>
      </c>
      <c r="H14" s="7">
        <v>4438651.0761000002</v>
      </c>
      <c r="I14" s="7">
        <v>37361465.323799998</v>
      </c>
      <c r="J14" s="7">
        <v>4441812.4247000003</v>
      </c>
      <c r="K14" s="57">
        <v>6.4095000000000004</v>
      </c>
      <c r="L14" s="47">
        <v>130</v>
      </c>
      <c r="M14" s="45">
        <v>1.5</v>
      </c>
      <c r="N14" s="45">
        <v>447217.88</v>
      </c>
      <c r="O14" s="68">
        <v>420825</v>
      </c>
    </row>
    <row r="15" spans="1:15" ht="21" x14ac:dyDescent="0.15">
      <c r="A15" s="319"/>
      <c r="B15" s="17"/>
      <c r="C15" s="13" t="s">
        <v>69</v>
      </c>
      <c r="D15" s="45" t="s">
        <v>345</v>
      </c>
      <c r="E15" s="1" t="s">
        <v>327</v>
      </c>
      <c r="F15" s="1" t="s">
        <v>353</v>
      </c>
      <c r="G15" s="7">
        <v>37362030.968000002</v>
      </c>
      <c r="H15" s="7">
        <v>4436109.2079999996</v>
      </c>
      <c r="I15" s="7">
        <v>37359700.064000003</v>
      </c>
      <c r="J15" s="7">
        <v>4438343.5439999998</v>
      </c>
      <c r="K15" s="57">
        <v>3.3290000000000002</v>
      </c>
      <c r="L15" s="47">
        <v>96</v>
      </c>
      <c r="M15" s="45">
        <v>1.8</v>
      </c>
      <c r="N15" s="45">
        <v>448832.73</v>
      </c>
      <c r="O15" s="48">
        <v>457548.4</v>
      </c>
    </row>
    <row r="16" spans="1:15" x14ac:dyDescent="0.15">
      <c r="A16" s="319"/>
      <c r="B16" s="17">
        <v>6</v>
      </c>
      <c r="C16" s="120" t="s">
        <v>74</v>
      </c>
      <c r="D16" s="45" t="s">
        <v>345</v>
      </c>
      <c r="E16" s="9" t="s">
        <v>243</v>
      </c>
      <c r="F16" s="11" t="s">
        <v>354</v>
      </c>
      <c r="G16" s="13">
        <v>37365488.618699998</v>
      </c>
      <c r="H16" s="13">
        <v>4435627.3652999997</v>
      </c>
      <c r="I16" s="13">
        <v>37362083.709899999</v>
      </c>
      <c r="J16" s="13">
        <v>4436178.2587000001</v>
      </c>
      <c r="K16" s="61">
        <v>3.8210999999999999</v>
      </c>
      <c r="L16" s="62">
        <v>80</v>
      </c>
      <c r="M16" s="45">
        <v>1.6</v>
      </c>
      <c r="N16" s="45">
        <v>110994.22</v>
      </c>
      <c r="O16" s="68">
        <v>157590</v>
      </c>
    </row>
    <row r="17" spans="1:15" x14ac:dyDescent="0.15">
      <c r="A17" s="319"/>
      <c r="B17" s="309">
        <v>8</v>
      </c>
      <c r="C17" s="337" t="s">
        <v>84</v>
      </c>
      <c r="D17" s="45" t="s">
        <v>345</v>
      </c>
      <c r="E17" s="9" t="s">
        <v>243</v>
      </c>
      <c r="F17" s="11" t="s">
        <v>255</v>
      </c>
      <c r="G17" s="13">
        <v>37374046.328000002</v>
      </c>
      <c r="H17" s="13">
        <v>4444780.2630000003</v>
      </c>
      <c r="I17" s="13">
        <v>37377663.211999997</v>
      </c>
      <c r="J17" s="13">
        <v>4450505.66</v>
      </c>
      <c r="K17" s="61">
        <v>8.2829999999999995</v>
      </c>
      <c r="L17" s="62">
        <v>134</v>
      </c>
      <c r="M17" s="45">
        <v>1.6</v>
      </c>
      <c r="N17" s="45">
        <v>1080925.92</v>
      </c>
      <c r="O17" s="68">
        <v>929484</v>
      </c>
    </row>
    <row r="18" spans="1:15" ht="21" x14ac:dyDescent="0.15">
      <c r="A18" s="319"/>
      <c r="B18" s="309"/>
      <c r="C18" s="337"/>
      <c r="D18" s="45" t="s">
        <v>349</v>
      </c>
      <c r="E18" s="13" t="s">
        <v>256</v>
      </c>
      <c r="F18" s="13" t="s">
        <v>257</v>
      </c>
      <c r="G18" s="13">
        <v>37377343.316</v>
      </c>
      <c r="H18" s="13">
        <v>4451367.9579999996</v>
      </c>
      <c r="I18" s="13">
        <v>37376136.284999996</v>
      </c>
      <c r="J18" s="13">
        <v>4453483.0779999997</v>
      </c>
      <c r="K18" s="61">
        <v>2.61</v>
      </c>
      <c r="L18" s="62">
        <v>91</v>
      </c>
      <c r="M18" s="45">
        <v>1.6</v>
      </c>
      <c r="N18" s="45">
        <v>382275.29</v>
      </c>
      <c r="O18" s="68">
        <v>361640</v>
      </c>
    </row>
    <row r="19" spans="1:15" x14ac:dyDescent="0.15">
      <c r="A19" s="319"/>
      <c r="B19" s="309"/>
      <c r="C19" s="337"/>
      <c r="D19" s="45" t="s">
        <v>350</v>
      </c>
      <c r="E19" s="13" t="s">
        <v>258</v>
      </c>
      <c r="F19" s="13" t="s">
        <v>355</v>
      </c>
      <c r="G19" s="13">
        <v>37376228.664999999</v>
      </c>
      <c r="H19" s="13">
        <v>4453741.9840000002</v>
      </c>
      <c r="I19" s="13">
        <v>37378195.277000003</v>
      </c>
      <c r="J19" s="13">
        <v>4456066.7110000001</v>
      </c>
      <c r="K19" s="61">
        <v>3.923</v>
      </c>
      <c r="L19" s="62">
        <v>34</v>
      </c>
      <c r="M19" s="45">
        <v>1.6</v>
      </c>
      <c r="N19" s="45">
        <v>296922.87</v>
      </c>
      <c r="O19" s="68">
        <v>205076</v>
      </c>
    </row>
    <row r="20" spans="1:15" ht="20.25" customHeight="1" x14ac:dyDescent="0.15">
      <c r="A20" s="23"/>
      <c r="B20" s="23"/>
      <c r="C20" s="23" t="s">
        <v>47</v>
      </c>
      <c r="D20" s="23">
        <v>10</v>
      </c>
      <c r="E20" s="23"/>
      <c r="F20" s="23"/>
      <c r="G20" s="23"/>
      <c r="H20" s="23"/>
      <c r="I20" s="23"/>
      <c r="J20" s="23"/>
      <c r="K20" s="134">
        <f>SUM(K10:K19)</f>
        <v>56.052100000000003</v>
      </c>
      <c r="L20" s="23"/>
      <c r="M20" s="23"/>
      <c r="N20" s="23">
        <f>SUM(N10:N19)</f>
        <v>8635524.8299999982</v>
      </c>
      <c r="O20" s="135">
        <f>SUM(O10:O19)</f>
        <v>6984663.4000000004</v>
      </c>
    </row>
    <row r="21" spans="1:15" x14ac:dyDescent="0.15">
      <c r="A21" s="319" t="s">
        <v>99</v>
      </c>
      <c r="B21" s="319">
        <v>1</v>
      </c>
      <c r="C21" s="308" t="s">
        <v>217</v>
      </c>
      <c r="D21" s="64" t="s">
        <v>345</v>
      </c>
      <c r="E21" s="9" t="s">
        <v>243</v>
      </c>
      <c r="F21" s="1" t="s">
        <v>261</v>
      </c>
      <c r="G21" s="7">
        <v>37379607.052000001</v>
      </c>
      <c r="H21" s="7">
        <v>4425545.5449999999</v>
      </c>
      <c r="I21" s="7">
        <v>37381756.855999999</v>
      </c>
      <c r="J21" s="7">
        <v>4432358.2</v>
      </c>
      <c r="K21" s="57">
        <v>8.0530000000000008</v>
      </c>
      <c r="L21" s="47">
        <v>490</v>
      </c>
      <c r="M21" s="64">
        <v>1.4</v>
      </c>
      <c r="N21" s="64">
        <v>2794980.68</v>
      </c>
      <c r="O21" s="64">
        <v>1041340.1</v>
      </c>
    </row>
    <row r="22" spans="1:15" x14ac:dyDescent="0.15">
      <c r="A22" s="319"/>
      <c r="B22" s="319"/>
      <c r="C22" s="308"/>
      <c r="D22" s="64" t="s">
        <v>349</v>
      </c>
      <c r="E22" s="1" t="s">
        <v>262</v>
      </c>
      <c r="F22" s="1" t="s">
        <v>263</v>
      </c>
      <c r="G22" s="7">
        <v>37381945.122000001</v>
      </c>
      <c r="H22" s="7">
        <v>4432686.2939999998</v>
      </c>
      <c r="I22" s="7">
        <v>37382137.038999997</v>
      </c>
      <c r="J22" s="7">
        <v>4433904.26</v>
      </c>
      <c r="K22" s="57">
        <v>1.3480000000000001</v>
      </c>
      <c r="L22" s="47">
        <v>368</v>
      </c>
      <c r="M22" s="64">
        <v>1.4</v>
      </c>
      <c r="N22" s="64">
        <v>440366.06</v>
      </c>
      <c r="O22" s="64">
        <v>79412.800000000003</v>
      </c>
    </row>
    <row r="23" spans="1:15" ht="21" x14ac:dyDescent="0.15">
      <c r="A23" s="319"/>
      <c r="B23" s="319"/>
      <c r="C23" s="308"/>
      <c r="D23" s="64" t="s">
        <v>350</v>
      </c>
      <c r="E23" s="1" t="s">
        <v>264</v>
      </c>
      <c r="F23" s="1" t="s">
        <v>265</v>
      </c>
      <c r="G23" s="7">
        <v>37382234.715000004</v>
      </c>
      <c r="H23" s="7">
        <v>4434095.1869999999</v>
      </c>
      <c r="I23" s="7">
        <v>37386461.083999999</v>
      </c>
      <c r="J23" s="7">
        <v>4448044.6619999995</v>
      </c>
      <c r="K23" s="57">
        <v>15.242000000000001</v>
      </c>
      <c r="L23" s="47">
        <v>498</v>
      </c>
      <c r="M23" s="64">
        <v>1.4</v>
      </c>
      <c r="N23" s="64">
        <v>8276581.1100000003</v>
      </c>
      <c r="O23" s="64">
        <v>5460690.5999999996</v>
      </c>
    </row>
    <row r="24" spans="1:15" ht="21" x14ac:dyDescent="0.15">
      <c r="A24" s="319"/>
      <c r="B24" s="319"/>
      <c r="C24" s="308"/>
      <c r="D24" s="64" t="s">
        <v>356</v>
      </c>
      <c r="E24" s="1" t="s">
        <v>266</v>
      </c>
      <c r="F24" s="1" t="s">
        <v>268</v>
      </c>
      <c r="G24" s="7">
        <v>37386615.023000002</v>
      </c>
      <c r="H24" s="7">
        <v>4448232.1320000002</v>
      </c>
      <c r="I24" s="7">
        <v>37389784.734999999</v>
      </c>
      <c r="J24" s="7">
        <v>4451219.0580000002</v>
      </c>
      <c r="K24" s="57">
        <v>4.8019999999999996</v>
      </c>
      <c r="L24" s="47">
        <v>230</v>
      </c>
      <c r="M24" s="64">
        <v>1.4</v>
      </c>
      <c r="N24" s="64">
        <v>1868614.95</v>
      </c>
      <c r="O24" s="64">
        <v>1221623.1000000001</v>
      </c>
    </row>
    <row r="25" spans="1:15" ht="21" x14ac:dyDescent="0.15">
      <c r="A25" s="319"/>
      <c r="B25" s="319"/>
      <c r="C25" s="308"/>
      <c r="D25" s="64" t="s">
        <v>357</v>
      </c>
      <c r="E25" s="1" t="s">
        <v>269</v>
      </c>
      <c r="F25" s="1" t="s">
        <v>271</v>
      </c>
      <c r="G25" s="7">
        <v>37390040.517999999</v>
      </c>
      <c r="H25" s="7">
        <v>4451203.13</v>
      </c>
      <c r="I25" s="7">
        <v>37395530.475000001</v>
      </c>
      <c r="J25" s="7">
        <v>4456794.432</v>
      </c>
      <c r="K25" s="57">
        <v>7.9984999999999999</v>
      </c>
      <c r="L25" s="47">
        <v>490</v>
      </c>
      <c r="M25" s="64">
        <v>1.4</v>
      </c>
      <c r="N25" s="64">
        <v>3501896.21</v>
      </c>
      <c r="O25" s="64">
        <v>590802.19999999995</v>
      </c>
    </row>
    <row r="26" spans="1:15" ht="21" x14ac:dyDescent="0.15">
      <c r="A26" s="319"/>
      <c r="B26" s="319">
        <v>2</v>
      </c>
      <c r="C26" s="319" t="s">
        <v>105</v>
      </c>
      <c r="D26" s="64" t="s">
        <v>345</v>
      </c>
      <c r="E26" s="26" t="s">
        <v>243</v>
      </c>
      <c r="F26" s="1" t="s">
        <v>273</v>
      </c>
      <c r="G26" s="7">
        <v>37393873.217</v>
      </c>
      <c r="H26" s="7">
        <v>4431465.6500000004</v>
      </c>
      <c r="I26" s="7">
        <v>37398428.592</v>
      </c>
      <c r="J26" s="7">
        <v>4446689.79</v>
      </c>
      <c r="K26" s="57">
        <v>17.399999999999999</v>
      </c>
      <c r="L26" s="47">
        <v>305</v>
      </c>
      <c r="M26" s="64">
        <v>1.3</v>
      </c>
      <c r="N26" s="64">
        <v>3520823.55</v>
      </c>
      <c r="O26" s="64">
        <v>2659542.6</v>
      </c>
    </row>
    <row r="27" spans="1:15" ht="21" x14ac:dyDescent="0.15">
      <c r="A27" s="319"/>
      <c r="B27" s="319"/>
      <c r="C27" s="319"/>
      <c r="D27" s="64" t="s">
        <v>349</v>
      </c>
      <c r="E27" s="1" t="s">
        <v>274</v>
      </c>
      <c r="F27" s="1" t="s">
        <v>275</v>
      </c>
      <c r="G27" s="7">
        <v>37398447.527999997</v>
      </c>
      <c r="H27" s="7">
        <v>4446896.2</v>
      </c>
      <c r="I27" s="13">
        <v>37394641.295000002</v>
      </c>
      <c r="J27" s="13">
        <v>4453346.8320000004</v>
      </c>
      <c r="K27" s="61">
        <v>7.9320000000000004</v>
      </c>
      <c r="L27" s="64">
        <v>281</v>
      </c>
      <c r="M27" s="64">
        <v>1.3</v>
      </c>
      <c r="N27" s="64">
        <v>1821583.17</v>
      </c>
      <c r="O27" s="64">
        <v>1453293</v>
      </c>
    </row>
    <row r="28" spans="1:15" ht="21" x14ac:dyDescent="0.15">
      <c r="A28" s="319"/>
      <c r="B28" s="319"/>
      <c r="C28" s="319"/>
      <c r="D28" s="64" t="s">
        <v>350</v>
      </c>
      <c r="E28" s="1" t="s">
        <v>276</v>
      </c>
      <c r="F28" s="1" t="s">
        <v>358</v>
      </c>
      <c r="G28" s="13">
        <v>37394594.273999996</v>
      </c>
      <c r="H28" s="13">
        <v>4453607.6030000001</v>
      </c>
      <c r="I28" s="13">
        <v>37394143.796999998</v>
      </c>
      <c r="J28" s="13">
        <v>4454636.2719999999</v>
      </c>
      <c r="K28" s="61">
        <v>1.1297999999999999</v>
      </c>
      <c r="L28" s="64">
        <v>251</v>
      </c>
      <c r="M28" s="64">
        <v>1.3</v>
      </c>
      <c r="N28" s="64">
        <v>276907.69</v>
      </c>
      <c r="O28" s="64">
        <v>37518.39</v>
      </c>
    </row>
    <row r="29" spans="1:15" ht="21" x14ac:dyDescent="0.15">
      <c r="A29" s="319"/>
      <c r="B29" s="319">
        <v>3</v>
      </c>
      <c r="C29" s="308" t="s">
        <v>110</v>
      </c>
      <c r="D29" s="64" t="s">
        <v>345</v>
      </c>
      <c r="E29" s="1" t="s">
        <v>329</v>
      </c>
      <c r="F29" s="1" t="s">
        <v>277</v>
      </c>
      <c r="G29" s="13">
        <v>37390625.317000002</v>
      </c>
      <c r="H29" s="13">
        <v>4444803.6140000001</v>
      </c>
      <c r="I29" s="13">
        <v>37388965.262999997</v>
      </c>
      <c r="J29" s="13">
        <v>4448898.0719999997</v>
      </c>
      <c r="K29" s="61">
        <v>4.7450000000000001</v>
      </c>
      <c r="L29" s="64">
        <v>120</v>
      </c>
      <c r="M29" s="64">
        <v>1.4</v>
      </c>
      <c r="N29" s="64">
        <v>609541.72</v>
      </c>
      <c r="O29" s="64">
        <v>451530.17</v>
      </c>
    </row>
    <row r="30" spans="1:15" ht="21" x14ac:dyDescent="0.15">
      <c r="A30" s="319"/>
      <c r="B30" s="319"/>
      <c r="C30" s="308"/>
      <c r="D30" s="64" t="s">
        <v>349</v>
      </c>
      <c r="E30" s="1" t="s">
        <v>278</v>
      </c>
      <c r="F30" s="1" t="s">
        <v>359</v>
      </c>
      <c r="G30" s="13">
        <v>37388469.142999999</v>
      </c>
      <c r="H30" s="13">
        <v>4449451.426</v>
      </c>
      <c r="I30" s="13">
        <v>37388226.990000002</v>
      </c>
      <c r="J30" s="13">
        <v>4449814.2850000001</v>
      </c>
      <c r="K30" s="61">
        <v>0.43719999999999998</v>
      </c>
      <c r="L30" s="64">
        <v>127</v>
      </c>
      <c r="M30" s="64">
        <v>1.4</v>
      </c>
      <c r="N30" s="64">
        <v>52490.32</v>
      </c>
      <c r="O30" s="64">
        <v>102907.8</v>
      </c>
    </row>
    <row r="31" spans="1:15" ht="21" x14ac:dyDescent="0.15">
      <c r="A31" s="319"/>
      <c r="B31" s="319">
        <v>4</v>
      </c>
      <c r="C31" s="308" t="s">
        <v>115</v>
      </c>
      <c r="D31" s="64" t="s">
        <v>345</v>
      </c>
      <c r="E31" s="1" t="s">
        <v>330</v>
      </c>
      <c r="F31" s="1" t="s">
        <v>281</v>
      </c>
      <c r="G31" s="13">
        <v>37390710.662</v>
      </c>
      <c r="H31" s="13">
        <v>4433303.1040000003</v>
      </c>
      <c r="I31" s="13">
        <v>37383504.880999997</v>
      </c>
      <c r="J31" s="13">
        <v>4439829.4479999999</v>
      </c>
      <c r="K31" s="61">
        <v>10.765000000000001</v>
      </c>
      <c r="L31" s="64">
        <v>195</v>
      </c>
      <c r="M31" s="64">
        <v>1.8</v>
      </c>
      <c r="N31" s="64">
        <v>1067190.76</v>
      </c>
      <c r="O31" s="99">
        <v>821243</v>
      </c>
    </row>
    <row r="32" spans="1:15" ht="21" x14ac:dyDescent="0.15">
      <c r="A32" s="319"/>
      <c r="B32" s="319"/>
      <c r="C32" s="308"/>
      <c r="D32" s="64" t="s">
        <v>349</v>
      </c>
      <c r="E32" s="1" t="s">
        <v>282</v>
      </c>
      <c r="F32" s="1" t="s">
        <v>360</v>
      </c>
      <c r="G32" s="13">
        <v>37383048.244000003</v>
      </c>
      <c r="H32" s="13">
        <v>4439966.2369999997</v>
      </c>
      <c r="I32" s="13">
        <v>37382808.836999997</v>
      </c>
      <c r="J32" s="13">
        <v>4440042.7549999999</v>
      </c>
      <c r="K32" s="61">
        <v>0.25140000000000001</v>
      </c>
      <c r="L32" s="64">
        <v>101</v>
      </c>
      <c r="M32" s="64">
        <v>1.8</v>
      </c>
      <c r="N32" s="64">
        <v>23620.3</v>
      </c>
      <c r="O32" s="99">
        <v>4208</v>
      </c>
    </row>
    <row r="33" spans="1:15" ht="21" x14ac:dyDescent="0.15">
      <c r="A33" s="319"/>
      <c r="B33" s="319">
        <v>5</v>
      </c>
      <c r="C33" s="308" t="s">
        <v>120</v>
      </c>
      <c r="D33" s="64" t="s">
        <v>345</v>
      </c>
      <c r="E33" s="1" t="s">
        <v>284</v>
      </c>
      <c r="F33" s="1" t="s">
        <v>285</v>
      </c>
      <c r="G33" s="13">
        <v>37387794.354999997</v>
      </c>
      <c r="H33" s="13">
        <v>4425236.2180000003</v>
      </c>
      <c r="I33" s="13">
        <v>37382926.784000002</v>
      </c>
      <c r="J33" s="13">
        <v>4433449.5729999999</v>
      </c>
      <c r="K33" s="61">
        <v>9.7569999999999997</v>
      </c>
      <c r="L33" s="64">
        <v>563</v>
      </c>
      <c r="M33" s="64">
        <v>1.6</v>
      </c>
      <c r="N33" s="64">
        <v>2807921.99</v>
      </c>
      <c r="O33" s="64">
        <v>2004037.4</v>
      </c>
    </row>
    <row r="34" spans="1:15" ht="21" x14ac:dyDescent="0.15">
      <c r="A34" s="319"/>
      <c r="B34" s="319"/>
      <c r="C34" s="308"/>
      <c r="D34" s="64" t="s">
        <v>349</v>
      </c>
      <c r="E34" s="1" t="s">
        <v>286</v>
      </c>
      <c r="F34" s="1" t="s">
        <v>361</v>
      </c>
      <c r="G34" s="13">
        <v>37382785.130999997</v>
      </c>
      <c r="H34" s="13">
        <v>4433693.4960000003</v>
      </c>
      <c r="I34" s="13">
        <v>37382417.060999997</v>
      </c>
      <c r="J34" s="13">
        <v>4433861.0860000001</v>
      </c>
      <c r="K34" s="61">
        <v>0.4093</v>
      </c>
      <c r="L34" s="64">
        <v>160</v>
      </c>
      <c r="M34" s="64">
        <v>1.6</v>
      </c>
      <c r="N34" s="64">
        <v>54454.26</v>
      </c>
      <c r="O34" s="64">
        <v>39402.6</v>
      </c>
    </row>
    <row r="35" spans="1:15" ht="21" x14ac:dyDescent="0.15">
      <c r="A35" s="319"/>
      <c r="B35" s="1">
        <v>6</v>
      </c>
      <c r="C35" s="13" t="s">
        <v>125</v>
      </c>
      <c r="D35" s="64" t="s">
        <v>345</v>
      </c>
      <c r="E35" s="9" t="s">
        <v>243</v>
      </c>
      <c r="F35" s="1" t="s">
        <v>362</v>
      </c>
      <c r="G35" s="13">
        <v>37374277.964000002</v>
      </c>
      <c r="H35" s="13">
        <v>4436012.2369999997</v>
      </c>
      <c r="I35" s="13">
        <v>37382794.909999996</v>
      </c>
      <c r="J35" s="13">
        <v>4441481.4560000002</v>
      </c>
      <c r="K35" s="61">
        <v>11.6259</v>
      </c>
      <c r="L35" s="64">
        <v>187</v>
      </c>
      <c r="M35" s="64">
        <v>1.4</v>
      </c>
      <c r="N35" s="64">
        <v>1494224.37</v>
      </c>
      <c r="O35" s="99">
        <v>957080</v>
      </c>
    </row>
    <row r="36" spans="1:15" ht="21" x14ac:dyDescent="0.15">
      <c r="A36" s="319"/>
      <c r="B36" s="319">
        <v>7</v>
      </c>
      <c r="C36" s="308" t="s">
        <v>130</v>
      </c>
      <c r="D36" s="64" t="s">
        <v>345</v>
      </c>
      <c r="E36" s="1" t="s">
        <v>331</v>
      </c>
      <c r="F36" s="1" t="s">
        <v>289</v>
      </c>
      <c r="G36" s="13">
        <v>37379650.625</v>
      </c>
      <c r="H36" s="13">
        <v>4432254.8990000002</v>
      </c>
      <c r="I36" s="13">
        <v>37380925.539999999</v>
      </c>
      <c r="J36" s="13">
        <v>4433812.04</v>
      </c>
      <c r="K36" s="61">
        <v>2.0459999999999998</v>
      </c>
      <c r="L36" s="64">
        <v>148</v>
      </c>
      <c r="M36" s="64">
        <v>1.6</v>
      </c>
      <c r="N36" s="64">
        <v>310907.73</v>
      </c>
      <c r="O36" s="64">
        <v>284712.3</v>
      </c>
    </row>
    <row r="37" spans="1:15" ht="21" x14ac:dyDescent="0.15">
      <c r="A37" s="319"/>
      <c r="B37" s="319"/>
      <c r="C37" s="308"/>
      <c r="D37" s="64" t="s">
        <v>349</v>
      </c>
      <c r="E37" s="1" t="s">
        <v>290</v>
      </c>
      <c r="F37" s="1" t="s">
        <v>363</v>
      </c>
      <c r="G37" s="13">
        <v>37381140.057999998</v>
      </c>
      <c r="H37" s="13">
        <v>4433942.2290000003</v>
      </c>
      <c r="I37" s="13">
        <v>37382124.023999996</v>
      </c>
      <c r="J37" s="13">
        <v>4434244.9929999998</v>
      </c>
      <c r="K37" s="61">
        <v>1.1124000000000001</v>
      </c>
      <c r="L37" s="64">
        <v>111</v>
      </c>
      <c r="M37" s="64">
        <v>1.6</v>
      </c>
      <c r="N37" s="64">
        <v>150206.20000000001</v>
      </c>
      <c r="O37" s="64">
        <v>95287.7</v>
      </c>
    </row>
    <row r="38" spans="1:15" ht="21" x14ac:dyDescent="0.15">
      <c r="A38" s="121"/>
      <c r="B38" s="121">
        <v>8</v>
      </c>
      <c r="C38" s="13" t="s">
        <v>135</v>
      </c>
      <c r="D38" s="122" t="s">
        <v>345</v>
      </c>
      <c r="E38" s="13" t="s">
        <v>364</v>
      </c>
      <c r="F38" s="13" t="s">
        <v>365</v>
      </c>
      <c r="G38" s="13">
        <v>37393056.129000001</v>
      </c>
      <c r="H38" s="13">
        <v>4426030.6730000004</v>
      </c>
      <c r="I38" s="13">
        <v>37386650.549999997</v>
      </c>
      <c r="J38" s="13">
        <v>4427708.9289999995</v>
      </c>
      <c r="K38" s="61">
        <v>7.1651999999999996</v>
      </c>
      <c r="L38" s="64">
        <v>130</v>
      </c>
      <c r="M38" s="122">
        <v>1.6</v>
      </c>
      <c r="N38" s="64">
        <v>595134.68000000005</v>
      </c>
      <c r="O38" s="99">
        <v>562215</v>
      </c>
    </row>
    <row r="39" spans="1:15" ht="24.75" customHeight="1" x14ac:dyDescent="0.15">
      <c r="A39" s="123"/>
      <c r="B39" s="123"/>
      <c r="C39" s="123" t="s">
        <v>47</v>
      </c>
      <c r="D39" s="23">
        <v>18</v>
      </c>
      <c r="E39" s="123"/>
      <c r="F39" s="123"/>
      <c r="G39" s="123"/>
      <c r="H39" s="123"/>
      <c r="I39" s="123"/>
      <c r="J39" s="123"/>
      <c r="K39" s="39">
        <f>SUM(K21:K38)</f>
        <v>112.21970000000002</v>
      </c>
      <c r="L39" s="136"/>
      <c r="M39" s="123"/>
      <c r="N39" s="23">
        <f>SUM(N21:N38)</f>
        <v>29667445.750000007</v>
      </c>
      <c r="O39" s="23">
        <f>SUM(O21:O38)</f>
        <v>17866846.759999998</v>
      </c>
    </row>
    <row r="40" spans="1:15" ht="21" x14ac:dyDescent="0.15">
      <c r="A40" s="321" t="s">
        <v>140</v>
      </c>
      <c r="B40" s="320">
        <v>1</v>
      </c>
      <c r="C40" s="315" t="s">
        <v>141</v>
      </c>
      <c r="D40" s="45" t="s">
        <v>345</v>
      </c>
      <c r="E40" s="71" t="s">
        <v>332</v>
      </c>
      <c r="F40" s="71" t="s">
        <v>291</v>
      </c>
      <c r="G40" s="7">
        <v>37430830.670999996</v>
      </c>
      <c r="H40" s="7">
        <v>4416809.9630000005</v>
      </c>
      <c r="I40" s="7">
        <v>37425630.203000002</v>
      </c>
      <c r="J40" s="7">
        <v>4433950.6059999997</v>
      </c>
      <c r="K40" s="137">
        <v>20.010999999999999</v>
      </c>
      <c r="L40" s="102">
        <v>364</v>
      </c>
      <c r="M40" s="48">
        <v>1.3</v>
      </c>
      <c r="N40" s="45">
        <v>8294137.7885999996</v>
      </c>
      <c r="O40" s="48">
        <v>5782300</v>
      </c>
    </row>
    <row r="41" spans="1:15" ht="21" x14ac:dyDescent="0.15">
      <c r="A41" s="321"/>
      <c r="B41" s="320"/>
      <c r="C41" s="315"/>
      <c r="D41" s="45" t="s">
        <v>349</v>
      </c>
      <c r="E41" s="3" t="s">
        <v>292</v>
      </c>
      <c r="F41" s="3" t="s">
        <v>293</v>
      </c>
      <c r="G41" s="7">
        <v>37425731.590999998</v>
      </c>
      <c r="H41" s="7">
        <v>4434272.1789999995</v>
      </c>
      <c r="I41" s="7">
        <v>37429092.343000002</v>
      </c>
      <c r="J41" s="7">
        <v>4443114.466</v>
      </c>
      <c r="K41" s="137">
        <v>9.5129999999999999</v>
      </c>
      <c r="L41" s="102">
        <v>765</v>
      </c>
      <c r="M41" s="48">
        <v>1.3</v>
      </c>
      <c r="N41" s="45">
        <v>7206198.4528000001</v>
      </c>
      <c r="O41" s="48">
        <v>3316032.8747</v>
      </c>
    </row>
    <row r="42" spans="1:15" ht="21" x14ac:dyDescent="0.15">
      <c r="A42" s="321"/>
      <c r="B42" s="72">
        <v>2</v>
      </c>
      <c r="C42" s="74" t="s">
        <v>146</v>
      </c>
      <c r="D42" s="45" t="s">
        <v>345</v>
      </c>
      <c r="E42" s="71" t="s">
        <v>332</v>
      </c>
      <c r="F42" s="3" t="s">
        <v>366</v>
      </c>
      <c r="G42" s="7">
        <v>37438311.480999999</v>
      </c>
      <c r="H42" s="7">
        <v>4419088.0190000003</v>
      </c>
      <c r="I42" s="7">
        <v>37426001.605999999</v>
      </c>
      <c r="J42" s="7">
        <v>4431989.8370000003</v>
      </c>
      <c r="K42" s="137">
        <v>18.675699999999999</v>
      </c>
      <c r="L42" s="102">
        <v>234</v>
      </c>
      <c r="M42" s="45">
        <v>1.3</v>
      </c>
      <c r="N42" s="45">
        <v>3744708.9662000001</v>
      </c>
      <c r="O42" s="48">
        <v>1831023</v>
      </c>
    </row>
    <row r="43" spans="1:15" ht="25.5" customHeight="1" x14ac:dyDescent="0.15">
      <c r="A43" s="124"/>
      <c r="B43" s="124"/>
      <c r="C43" s="124" t="s">
        <v>47</v>
      </c>
      <c r="D43" s="125">
        <v>3</v>
      </c>
      <c r="E43" s="124"/>
      <c r="F43" s="124"/>
      <c r="G43" s="124"/>
      <c r="H43" s="124"/>
      <c r="I43" s="124"/>
      <c r="J43" s="124"/>
      <c r="K43" s="138">
        <f>SUM(K40:K42)</f>
        <v>48.1997</v>
      </c>
      <c r="L43" s="139"/>
      <c r="M43" s="124"/>
      <c r="N43" s="32">
        <f>SUM(N40:N42)</f>
        <v>19245045.207600001</v>
      </c>
      <c r="O43" s="32">
        <f>SUM(O40:O42)</f>
        <v>10929355.874700001</v>
      </c>
    </row>
    <row r="44" spans="1:15" ht="21" x14ac:dyDescent="0.15">
      <c r="A44" s="321" t="s">
        <v>161</v>
      </c>
      <c r="B44" s="320">
        <v>1</v>
      </c>
      <c r="C44" s="315" t="s">
        <v>162</v>
      </c>
      <c r="D44" s="45" t="s">
        <v>345</v>
      </c>
      <c r="E44" s="71" t="s">
        <v>243</v>
      </c>
      <c r="F44" s="71" t="s">
        <v>301</v>
      </c>
      <c r="G44" s="7">
        <v>37445061.740000002</v>
      </c>
      <c r="H44" s="7">
        <v>4416716.6770000001</v>
      </c>
      <c r="I44" s="7">
        <v>37443890.460000001</v>
      </c>
      <c r="J44" s="7">
        <v>4433138.0789999999</v>
      </c>
      <c r="K44" s="101">
        <v>17.604500000000002</v>
      </c>
      <c r="L44" s="102">
        <v>448.69</v>
      </c>
      <c r="M44" s="48">
        <v>1.5</v>
      </c>
      <c r="N44" s="45">
        <v>2821933.8979000002</v>
      </c>
      <c r="O44" s="48">
        <v>2710355</v>
      </c>
    </row>
    <row r="45" spans="1:15" ht="21" x14ac:dyDescent="0.15">
      <c r="A45" s="321"/>
      <c r="B45" s="320"/>
      <c r="C45" s="315"/>
      <c r="D45" s="45" t="s">
        <v>349</v>
      </c>
      <c r="E45" s="3" t="s">
        <v>302</v>
      </c>
      <c r="F45" s="3" t="s">
        <v>303</v>
      </c>
      <c r="G45" s="7">
        <v>37444116.637999997</v>
      </c>
      <c r="H45" s="7">
        <v>4433711.6869999999</v>
      </c>
      <c r="I45" s="7">
        <v>37446801.478</v>
      </c>
      <c r="J45" s="7">
        <v>4440414.16</v>
      </c>
      <c r="K45" s="101">
        <v>8.3148</v>
      </c>
      <c r="L45" s="102">
        <v>244</v>
      </c>
      <c r="M45" s="48">
        <v>1.5</v>
      </c>
      <c r="N45" s="45">
        <v>1814066.5205000001</v>
      </c>
      <c r="O45" s="48">
        <v>1542346</v>
      </c>
    </row>
    <row r="46" spans="1:15" ht="21" x14ac:dyDescent="0.15">
      <c r="A46" s="321"/>
      <c r="B46" s="72">
        <v>2</v>
      </c>
      <c r="C46" s="74" t="s">
        <v>167</v>
      </c>
      <c r="D46" s="45" t="s">
        <v>345</v>
      </c>
      <c r="E46" s="71" t="s">
        <v>243</v>
      </c>
      <c r="F46" s="3" t="s">
        <v>334</v>
      </c>
      <c r="G46" s="7">
        <v>37442461.189999998</v>
      </c>
      <c r="H46" s="7">
        <v>4419102.9979999997</v>
      </c>
      <c r="I46" s="7">
        <v>37444777.063000001</v>
      </c>
      <c r="J46" s="7">
        <v>4427017.659</v>
      </c>
      <c r="K46" s="101">
        <v>9.3099000000000007</v>
      </c>
      <c r="L46" s="102">
        <v>115</v>
      </c>
      <c r="M46" s="45">
        <v>1.5</v>
      </c>
      <c r="N46" s="45">
        <v>912616.85250000004</v>
      </c>
      <c r="O46" s="48">
        <v>729709.8</v>
      </c>
    </row>
    <row r="47" spans="1:15" x14ac:dyDescent="0.15">
      <c r="A47" s="321"/>
      <c r="B47" s="320">
        <v>3</v>
      </c>
      <c r="C47" s="316" t="s">
        <v>172</v>
      </c>
      <c r="D47" s="45" t="s">
        <v>345</v>
      </c>
      <c r="E47" s="73" t="s">
        <v>243</v>
      </c>
      <c r="F47" s="73" t="s">
        <v>305</v>
      </c>
      <c r="G47" s="7">
        <v>37450297.243000001</v>
      </c>
      <c r="H47" s="7">
        <v>4424058.9780000001</v>
      </c>
      <c r="I47" s="7">
        <v>37449494.362000003</v>
      </c>
      <c r="J47" s="7">
        <v>4432267.6310000001</v>
      </c>
      <c r="K47" s="101">
        <v>9.3840000000000003</v>
      </c>
      <c r="L47" s="102">
        <v>140</v>
      </c>
      <c r="M47" s="45">
        <v>1.8</v>
      </c>
      <c r="N47" s="45">
        <v>702386.89379999996</v>
      </c>
      <c r="O47" s="48">
        <v>784163.70900000003</v>
      </c>
    </row>
    <row r="48" spans="1:15" ht="21" x14ac:dyDescent="0.15">
      <c r="A48" s="321"/>
      <c r="B48" s="320"/>
      <c r="C48" s="316"/>
      <c r="D48" s="45" t="s">
        <v>349</v>
      </c>
      <c r="E48" s="3" t="s">
        <v>306</v>
      </c>
      <c r="F48" s="3" t="s">
        <v>335</v>
      </c>
      <c r="G48" s="7">
        <v>37449247.461999997</v>
      </c>
      <c r="H48" s="7">
        <v>4432839.1909999996</v>
      </c>
      <c r="I48" s="7">
        <v>37446433.093000002</v>
      </c>
      <c r="J48" s="7">
        <v>4436200.5439999998</v>
      </c>
      <c r="K48" s="101">
        <v>4.9688999999999997</v>
      </c>
      <c r="L48" s="102">
        <v>145</v>
      </c>
      <c r="M48" s="45">
        <v>1.8</v>
      </c>
      <c r="N48" s="45">
        <v>563636.47990000003</v>
      </c>
      <c r="O48" s="48">
        <v>822464.3</v>
      </c>
    </row>
    <row r="49" spans="1:15" ht="34.5" customHeight="1" x14ac:dyDescent="0.15">
      <c r="A49" s="321"/>
      <c r="B49" s="74">
        <v>4</v>
      </c>
      <c r="C49" s="126" t="s">
        <v>219</v>
      </c>
      <c r="D49" s="107" t="s">
        <v>345</v>
      </c>
      <c r="E49" s="74" t="s">
        <v>243</v>
      </c>
      <c r="F49" s="74" t="s">
        <v>336</v>
      </c>
      <c r="G49" s="71">
        <v>37451140.153999999</v>
      </c>
      <c r="H49" s="71">
        <v>4421467.6780000003</v>
      </c>
      <c r="I49" s="91">
        <v>37446509.990999997</v>
      </c>
      <c r="J49" s="74">
        <v>4424034.9409999996</v>
      </c>
      <c r="K49" s="107">
        <v>5.8083</v>
      </c>
      <c r="L49" s="107">
        <v>86</v>
      </c>
      <c r="M49" s="107">
        <v>1.6</v>
      </c>
      <c r="N49" s="107">
        <v>254101.62179999999</v>
      </c>
      <c r="O49" s="68">
        <v>306562</v>
      </c>
    </row>
    <row r="50" spans="1:15" ht="28.5" customHeight="1" x14ac:dyDescent="0.15">
      <c r="A50" s="124"/>
      <c r="B50" s="124"/>
      <c r="C50" s="124" t="s">
        <v>47</v>
      </c>
      <c r="D50" s="124">
        <v>6</v>
      </c>
      <c r="E50" s="124"/>
      <c r="F50" s="124"/>
      <c r="G50" s="124"/>
      <c r="H50" s="124"/>
      <c r="I50" s="124"/>
      <c r="J50" s="124"/>
      <c r="K50" s="32">
        <f>SUM(K44:K49)</f>
        <v>55.3904</v>
      </c>
      <c r="L50" s="124"/>
      <c r="M50" s="124"/>
      <c r="N50" s="32">
        <f>SUM(N44:N49)</f>
        <v>7068742.2664000001</v>
      </c>
      <c r="O50" s="32">
        <f>SUM(O44:O49)</f>
        <v>6895600.8089999994</v>
      </c>
    </row>
    <row r="51" spans="1:15" ht="21" x14ac:dyDescent="0.15">
      <c r="A51" s="319" t="s">
        <v>182</v>
      </c>
      <c r="B51" s="309">
        <v>1</v>
      </c>
      <c r="C51" s="308" t="s">
        <v>183</v>
      </c>
      <c r="D51" s="45" t="s">
        <v>345</v>
      </c>
      <c r="E51" s="1" t="s">
        <v>243</v>
      </c>
      <c r="F51" s="1" t="s">
        <v>307</v>
      </c>
      <c r="G51" s="7">
        <v>37452307.722999997</v>
      </c>
      <c r="H51" s="7">
        <v>4422398.9979999997</v>
      </c>
      <c r="I51" s="7">
        <v>37457585.681999996</v>
      </c>
      <c r="J51" s="7">
        <v>4434296.199</v>
      </c>
      <c r="K51" s="108">
        <v>16.044</v>
      </c>
      <c r="L51" s="109">
        <v>104</v>
      </c>
      <c r="M51" s="45">
        <v>1.4</v>
      </c>
      <c r="N51" s="45">
        <v>2317295.3453000002</v>
      </c>
      <c r="O51" s="45">
        <v>1328454.736</v>
      </c>
    </row>
    <row r="52" spans="1:15" ht="21" x14ac:dyDescent="0.15">
      <c r="A52" s="319"/>
      <c r="B52" s="309"/>
      <c r="C52" s="308"/>
      <c r="D52" s="45" t="s">
        <v>349</v>
      </c>
      <c r="E52" s="11" t="s">
        <v>308</v>
      </c>
      <c r="F52" s="11" t="s">
        <v>309</v>
      </c>
      <c r="G52" s="7">
        <v>37457574.908</v>
      </c>
      <c r="H52" s="7">
        <v>4434503.7089999998</v>
      </c>
      <c r="I52" s="7">
        <v>37453864.586000003</v>
      </c>
      <c r="J52" s="7">
        <v>4440369.9119999995</v>
      </c>
      <c r="K52" s="111">
        <v>7.4058000000000002</v>
      </c>
      <c r="L52" s="47">
        <v>221</v>
      </c>
      <c r="M52" s="48">
        <v>1.4</v>
      </c>
      <c r="N52" s="45">
        <v>1385923.2068</v>
      </c>
      <c r="O52" s="48">
        <v>699764.07759999996</v>
      </c>
    </row>
    <row r="53" spans="1:15" x14ac:dyDescent="0.15">
      <c r="A53" s="319"/>
      <c r="B53" s="309">
        <v>2</v>
      </c>
      <c r="C53" s="308" t="s">
        <v>188</v>
      </c>
      <c r="D53" s="45" t="s">
        <v>345</v>
      </c>
      <c r="E53" s="1" t="s">
        <v>243</v>
      </c>
      <c r="F53" s="11" t="s">
        <v>312</v>
      </c>
      <c r="G53" s="7">
        <v>37463121.178000003</v>
      </c>
      <c r="H53" s="7">
        <v>4425760.3430000003</v>
      </c>
      <c r="I53" s="7">
        <v>37461604.476999998</v>
      </c>
      <c r="J53" s="7">
        <v>4427951.2110000001</v>
      </c>
      <c r="K53" s="111">
        <v>2.8268</v>
      </c>
      <c r="L53" s="47">
        <v>57</v>
      </c>
      <c r="M53" s="45">
        <v>1.4</v>
      </c>
      <c r="N53" s="45">
        <v>143495.8149</v>
      </c>
      <c r="O53" s="48">
        <v>160894</v>
      </c>
    </row>
    <row r="54" spans="1:15" x14ac:dyDescent="0.15">
      <c r="A54" s="319"/>
      <c r="B54" s="309"/>
      <c r="C54" s="308"/>
      <c r="D54" s="45" t="s">
        <v>349</v>
      </c>
      <c r="E54" s="11" t="s">
        <v>313</v>
      </c>
      <c r="F54" s="11" t="s">
        <v>337</v>
      </c>
      <c r="G54" s="7">
        <v>37461476.524999999</v>
      </c>
      <c r="H54" s="7">
        <v>4428044.3899999997</v>
      </c>
      <c r="I54" s="7">
        <v>37458844.759000003</v>
      </c>
      <c r="J54" s="7">
        <v>4430414.6880000001</v>
      </c>
      <c r="K54" s="111">
        <v>2.7099000000000002</v>
      </c>
      <c r="L54" s="47">
        <v>126</v>
      </c>
      <c r="M54" s="45">
        <v>1.4</v>
      </c>
      <c r="N54" s="45">
        <v>521530.3015</v>
      </c>
      <c r="O54" s="48">
        <v>420100</v>
      </c>
    </row>
    <row r="55" spans="1:15" ht="20.25" customHeight="1" x14ac:dyDescent="0.15">
      <c r="A55" s="23"/>
      <c r="B55" s="127"/>
      <c r="C55" s="27" t="s">
        <v>47</v>
      </c>
      <c r="D55" s="132">
        <v>4</v>
      </c>
      <c r="E55" s="23"/>
      <c r="F55" s="128"/>
      <c r="G55" s="129"/>
      <c r="H55" s="129"/>
      <c r="I55" s="32"/>
      <c r="J55" s="32"/>
      <c r="K55" s="34">
        <f>SUM(K51:K54)</f>
        <v>28.986499999999999</v>
      </c>
      <c r="L55" s="34"/>
      <c r="M55" s="34"/>
      <c r="N55" s="34">
        <f>SUM(N51:N54)</f>
        <v>4368244.6684999997</v>
      </c>
      <c r="O55" s="32">
        <f>SUM(O51:O54)</f>
        <v>2609212.8136</v>
      </c>
    </row>
    <row r="56" spans="1:15" ht="27.75" customHeight="1" x14ac:dyDescent="0.15">
      <c r="A56" s="64"/>
      <c r="B56" s="64"/>
      <c r="C56" s="64" t="s">
        <v>203</v>
      </c>
      <c r="D56" s="130">
        <f>D9+D20+D39+D43+D50+D55</f>
        <v>44</v>
      </c>
      <c r="E56" s="64"/>
      <c r="F56" s="64"/>
      <c r="G56" s="64"/>
      <c r="H56" s="64"/>
      <c r="I56" s="64"/>
      <c r="J56" s="64"/>
      <c r="K56" s="131">
        <f>K9+K20+K39+K43+K50+K55</f>
        <v>327.1515</v>
      </c>
      <c r="L56" s="122"/>
      <c r="M56" s="122"/>
      <c r="N56" s="131">
        <f>N9+N20+N39+N43+N50+N55</f>
        <v>78141845.572500005</v>
      </c>
      <c r="O56" s="140">
        <f>O9+O20+O39+O43+O50+O55</f>
        <v>50976119.657299995</v>
      </c>
    </row>
    <row r="57" spans="1:15" x14ac:dyDescent="0.15">
      <c r="O57" s="141"/>
    </row>
  </sheetData>
  <mergeCells count="47">
    <mergeCell ref="A1:O1"/>
    <mergeCell ref="G2:J2"/>
    <mergeCell ref="K2:O2"/>
    <mergeCell ref="A2:A5"/>
    <mergeCell ref="A6:A8"/>
    <mergeCell ref="B2:B5"/>
    <mergeCell ref="N3:N4"/>
    <mergeCell ref="O3:O4"/>
    <mergeCell ref="A10:A19"/>
    <mergeCell ref="A21:A37"/>
    <mergeCell ref="A40:A42"/>
    <mergeCell ref="A44:A49"/>
    <mergeCell ref="A51:A54"/>
    <mergeCell ref="B10:B12"/>
    <mergeCell ref="B17:B19"/>
    <mergeCell ref="B21:B25"/>
    <mergeCell ref="B26:B28"/>
    <mergeCell ref="B29:B30"/>
    <mergeCell ref="B31:B32"/>
    <mergeCell ref="B33:B34"/>
    <mergeCell ref="B36:B37"/>
    <mergeCell ref="B40:B41"/>
    <mergeCell ref="B44:B45"/>
    <mergeCell ref="B47:B48"/>
    <mergeCell ref="B51:B52"/>
    <mergeCell ref="B53:B54"/>
    <mergeCell ref="C2:C5"/>
    <mergeCell ref="C10:C12"/>
    <mergeCell ref="C17:C19"/>
    <mergeCell ref="C21:C25"/>
    <mergeCell ref="C26:C28"/>
    <mergeCell ref="C29:C30"/>
    <mergeCell ref="C31:C32"/>
    <mergeCell ref="C33:C34"/>
    <mergeCell ref="C36:C37"/>
    <mergeCell ref="C40:C41"/>
    <mergeCell ref="C44:C45"/>
    <mergeCell ref="C47:C48"/>
    <mergeCell ref="C51:C52"/>
    <mergeCell ref="C53:C54"/>
    <mergeCell ref="D2:D5"/>
    <mergeCell ref="K3:K4"/>
    <mergeCell ref="L3:L4"/>
    <mergeCell ref="M3:M4"/>
    <mergeCell ref="E2:F3"/>
    <mergeCell ref="G3:H4"/>
    <mergeCell ref="I3:J4"/>
  </mergeCells>
  <phoneticPr fontId="1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17"/>
  <sheetViews>
    <sheetView view="pageBreakPreview" zoomScaleNormal="100" zoomScaleSheetLayoutView="100" workbookViewId="0">
      <selection activeCell="H114" sqref="H114:K115"/>
    </sheetView>
  </sheetViews>
  <sheetFormatPr defaultColWidth="9" defaultRowHeight="30" customHeight="1" x14ac:dyDescent="0.15"/>
  <cols>
    <col min="1" max="1" width="3" style="13" customWidth="1"/>
    <col min="2" max="2" width="3.625" style="13" customWidth="1"/>
    <col min="3" max="3" width="6" style="13" customWidth="1"/>
    <col min="4" max="4" width="4.75" style="13" customWidth="1"/>
    <col min="5" max="5" width="3.875" style="13" customWidth="1"/>
    <col min="6" max="6" width="4.125" style="13" customWidth="1"/>
    <col min="7" max="7" width="3.875" style="13" customWidth="1"/>
    <col min="8" max="8" width="4.625" style="13" customWidth="1"/>
    <col min="9" max="10" width="3.875" style="13" customWidth="1"/>
    <col min="11" max="11" width="4.875" style="13" customWidth="1"/>
    <col min="12" max="12" width="4.75" style="13" customWidth="1"/>
    <col min="13" max="13" width="3.75" style="13" customWidth="1"/>
    <col min="14" max="14" width="4.625" style="13" customWidth="1"/>
    <col min="15" max="16" width="5.125" style="13" customWidth="1"/>
    <col min="17" max="17" width="5.5" style="13" customWidth="1"/>
    <col min="18" max="18" width="6" style="13" customWidth="1"/>
    <col min="19" max="19" width="6.125" style="13" customWidth="1"/>
    <col min="20" max="20" width="3.125" style="13" customWidth="1"/>
    <col min="21" max="21" width="5.125" style="13" customWidth="1"/>
    <col min="22" max="22" width="4.75" style="13" customWidth="1"/>
    <col min="23" max="23" width="4.5" style="13" customWidth="1"/>
    <col min="24" max="24" width="4.125" style="13" customWidth="1"/>
    <col min="25" max="25" width="4" style="13" customWidth="1"/>
    <col min="26" max="26" width="3.875" style="13" customWidth="1"/>
    <col min="27" max="27" width="7.25" style="13" customWidth="1"/>
    <col min="28" max="16384" width="9" style="13"/>
  </cols>
  <sheetData>
    <row r="1" spans="1:27" ht="30" customHeight="1" x14ac:dyDescent="0.15">
      <c r="A1" s="284" t="s">
        <v>370</v>
      </c>
      <c r="B1" s="284"/>
      <c r="C1" s="284"/>
      <c r="D1" s="336"/>
      <c r="E1" s="336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27" ht="30" customHeight="1" x14ac:dyDescent="0.15">
      <c r="A2" s="308" t="s">
        <v>0</v>
      </c>
      <c r="B2" s="284" t="s">
        <v>1</v>
      </c>
      <c r="C2" s="285" t="s">
        <v>2</v>
      </c>
      <c r="D2" s="286" t="s">
        <v>3</v>
      </c>
      <c r="E2" s="286" t="s">
        <v>4</v>
      </c>
      <c r="F2" s="330" t="s">
        <v>221</v>
      </c>
      <c r="G2" s="330"/>
      <c r="H2" s="285" t="s">
        <v>371</v>
      </c>
      <c r="I2" s="285"/>
      <c r="J2" s="285"/>
      <c r="K2" s="285"/>
      <c r="L2" s="285" t="s">
        <v>367</v>
      </c>
      <c r="M2" s="285"/>
      <c r="N2" s="285" t="s">
        <v>205</v>
      </c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30" customHeight="1" x14ac:dyDescent="0.15">
      <c r="A3" s="308"/>
      <c r="B3" s="284"/>
      <c r="C3" s="285"/>
      <c r="D3" s="286"/>
      <c r="E3" s="286"/>
      <c r="F3" s="330"/>
      <c r="G3" s="330"/>
      <c r="H3" s="331" t="s">
        <v>6</v>
      </c>
      <c r="I3" s="331"/>
      <c r="J3" s="285" t="s">
        <v>7</v>
      </c>
      <c r="K3" s="285"/>
      <c r="L3" s="285" t="s">
        <v>6</v>
      </c>
      <c r="M3" s="285" t="s">
        <v>7</v>
      </c>
      <c r="N3" s="303" t="s">
        <v>206</v>
      </c>
      <c r="O3" s="303"/>
      <c r="P3" s="303"/>
      <c r="Q3" s="304" t="s">
        <v>207</v>
      </c>
      <c r="R3" s="304"/>
      <c r="S3" s="304"/>
      <c r="T3" s="345" t="s">
        <v>208</v>
      </c>
      <c r="U3" s="345"/>
      <c r="V3" s="345"/>
      <c r="W3" s="345"/>
      <c r="X3" s="345"/>
      <c r="Y3" s="345"/>
      <c r="Z3" s="345"/>
      <c r="AA3" s="345"/>
    </row>
    <row r="4" spans="1:27" ht="30" customHeight="1" x14ac:dyDescent="0.15">
      <c r="A4" s="308"/>
      <c r="B4" s="284"/>
      <c r="C4" s="285"/>
      <c r="D4" s="286"/>
      <c r="E4" s="286"/>
      <c r="F4" s="14" t="s">
        <v>223</v>
      </c>
      <c r="G4" s="14" t="s">
        <v>224</v>
      </c>
      <c r="H4" s="331"/>
      <c r="I4" s="331"/>
      <c r="J4" s="285"/>
      <c r="K4" s="285"/>
      <c r="L4" s="285"/>
      <c r="M4" s="285"/>
      <c r="N4" s="27" t="s">
        <v>372</v>
      </c>
      <c r="O4" s="27" t="s">
        <v>210</v>
      </c>
      <c r="P4" s="27" t="s">
        <v>211</v>
      </c>
      <c r="Q4" s="41" t="s">
        <v>372</v>
      </c>
      <c r="R4" s="40" t="s">
        <v>210</v>
      </c>
      <c r="S4" s="41" t="s">
        <v>211</v>
      </c>
      <c r="T4" s="42" t="s">
        <v>372</v>
      </c>
      <c r="U4" s="43" t="s">
        <v>210</v>
      </c>
      <c r="V4" s="43" t="s">
        <v>341</v>
      </c>
      <c r="W4" s="43" t="s">
        <v>342</v>
      </c>
      <c r="X4" s="43" t="s">
        <v>211</v>
      </c>
      <c r="Y4" s="66" t="s">
        <v>368</v>
      </c>
      <c r="Z4" s="66" t="s">
        <v>369</v>
      </c>
      <c r="AA4" s="66" t="s">
        <v>373</v>
      </c>
    </row>
    <row r="5" spans="1:27" ht="30" customHeight="1" x14ac:dyDescent="0.15">
      <c r="A5" s="308"/>
      <c r="B5" s="284"/>
      <c r="C5" s="285"/>
      <c r="D5" s="15" t="s">
        <v>8</v>
      </c>
      <c r="E5" s="15" t="s">
        <v>8</v>
      </c>
      <c r="F5" s="14" t="s">
        <v>225</v>
      </c>
      <c r="G5" s="14" t="s">
        <v>225</v>
      </c>
      <c r="H5" s="16" t="s">
        <v>226</v>
      </c>
      <c r="I5" s="16" t="s">
        <v>227</v>
      </c>
      <c r="J5" s="14" t="s">
        <v>226</v>
      </c>
      <c r="K5" s="14" t="s">
        <v>227</v>
      </c>
      <c r="L5" s="14" t="s">
        <v>225</v>
      </c>
      <c r="M5" s="14" t="s">
        <v>225</v>
      </c>
      <c r="N5" s="27" t="s">
        <v>374</v>
      </c>
      <c r="O5" s="27" t="s">
        <v>8</v>
      </c>
      <c r="P5" s="27" t="s">
        <v>214</v>
      </c>
      <c r="Q5" s="41" t="s">
        <v>375</v>
      </c>
      <c r="R5" s="41" t="s">
        <v>8</v>
      </c>
      <c r="S5" s="44" t="s">
        <v>214</v>
      </c>
      <c r="T5" s="42" t="s">
        <v>376</v>
      </c>
      <c r="U5" s="42" t="s">
        <v>8</v>
      </c>
      <c r="V5" s="42" t="s">
        <v>225</v>
      </c>
      <c r="W5" s="42" t="s">
        <v>344</v>
      </c>
      <c r="X5" s="42" t="s">
        <v>214</v>
      </c>
      <c r="Y5" s="42" t="s">
        <v>225</v>
      </c>
      <c r="Z5" s="42" t="s">
        <v>225</v>
      </c>
      <c r="AA5" s="42" t="s">
        <v>215</v>
      </c>
    </row>
    <row r="6" spans="1:27" ht="30" customHeight="1" x14ac:dyDescent="0.15">
      <c r="A6" s="319" t="s">
        <v>11</v>
      </c>
      <c r="B6" s="309">
        <v>1</v>
      </c>
      <c r="C6" s="331" t="s">
        <v>12</v>
      </c>
      <c r="D6" s="340">
        <v>52.667900000000003</v>
      </c>
      <c r="E6" s="340">
        <v>52.667900000000003</v>
      </c>
      <c r="F6" s="1" t="s">
        <v>243</v>
      </c>
      <c r="G6" s="1" t="s">
        <v>229</v>
      </c>
      <c r="H6" s="7">
        <v>37347652.107000001</v>
      </c>
      <c r="I6" s="7">
        <v>4437237.7139999997</v>
      </c>
      <c r="J6" s="7">
        <v>37350678.895999998</v>
      </c>
      <c r="K6" s="7">
        <v>4453047.54</v>
      </c>
      <c r="L6" s="28">
        <v>1411.8</v>
      </c>
      <c r="M6" s="28">
        <v>1258.5</v>
      </c>
      <c r="N6" s="18"/>
      <c r="O6" s="29"/>
      <c r="P6" s="5"/>
      <c r="Q6" s="5"/>
      <c r="R6" s="5"/>
      <c r="S6" s="28"/>
      <c r="T6" s="45" t="s">
        <v>345</v>
      </c>
      <c r="U6" s="46">
        <v>16.422999999999998</v>
      </c>
      <c r="V6" s="47">
        <v>320</v>
      </c>
      <c r="W6" s="48">
        <v>1.3</v>
      </c>
      <c r="X6" s="45">
        <v>7287556.4000000004</v>
      </c>
      <c r="Y6" s="45">
        <f>L6-1.3</f>
        <v>1410.5</v>
      </c>
      <c r="Z6" s="48">
        <f>M6-1.3</f>
        <v>1257.2</v>
      </c>
      <c r="AA6" s="48">
        <v>2848240</v>
      </c>
    </row>
    <row r="7" spans="1:27" ht="30" customHeight="1" x14ac:dyDescent="0.15">
      <c r="A7" s="319"/>
      <c r="B7" s="309"/>
      <c r="C7" s="331"/>
      <c r="D7" s="340"/>
      <c r="E7" s="340"/>
      <c r="F7" s="1" t="s">
        <v>229</v>
      </c>
      <c r="G7" s="11" t="s">
        <v>230</v>
      </c>
      <c r="H7" s="7">
        <v>37350678.895999998</v>
      </c>
      <c r="I7" s="7">
        <v>4453047.54</v>
      </c>
      <c r="J7" s="7">
        <v>37347794.476999998</v>
      </c>
      <c r="K7" s="7">
        <v>4484311.4670000002</v>
      </c>
      <c r="L7" s="28">
        <v>1258.5</v>
      </c>
      <c r="M7" s="28">
        <v>1012.3</v>
      </c>
      <c r="N7" s="30"/>
      <c r="O7" s="30"/>
      <c r="P7" s="28"/>
      <c r="Q7" s="49" t="s">
        <v>228</v>
      </c>
      <c r="R7" s="50">
        <v>36.24</v>
      </c>
      <c r="S7" s="51">
        <v>16986776.02</v>
      </c>
      <c r="T7" s="5"/>
      <c r="U7" s="10"/>
      <c r="V7" s="28"/>
      <c r="W7" s="28"/>
      <c r="X7" s="28"/>
      <c r="Y7" s="5"/>
      <c r="Z7" s="28"/>
      <c r="AA7" s="28"/>
    </row>
    <row r="8" spans="1:27" ht="30" customHeight="1" x14ac:dyDescent="0.15">
      <c r="A8" s="319"/>
      <c r="B8" s="17">
        <v>2</v>
      </c>
      <c r="C8" s="13" t="s">
        <v>16</v>
      </c>
      <c r="D8" s="18">
        <v>6.5385</v>
      </c>
      <c r="E8" s="18">
        <v>6.5385</v>
      </c>
      <c r="F8" s="11" t="s">
        <v>243</v>
      </c>
      <c r="G8" s="11" t="s">
        <v>346</v>
      </c>
      <c r="H8" s="7">
        <v>37343890.042999998</v>
      </c>
      <c r="I8" s="7">
        <v>4442850.49</v>
      </c>
      <c r="J8" s="7">
        <v>37348623.170999996</v>
      </c>
      <c r="K8" s="7">
        <v>4446496.2060000002</v>
      </c>
      <c r="L8" s="28">
        <v>1406.5</v>
      </c>
      <c r="M8" s="28">
        <v>1325.2</v>
      </c>
      <c r="N8" s="18"/>
      <c r="O8" s="18"/>
      <c r="P8" s="5"/>
      <c r="Q8" s="5"/>
      <c r="R8" s="5"/>
      <c r="S8" s="5"/>
      <c r="T8" s="45" t="s">
        <v>345</v>
      </c>
      <c r="U8" s="52">
        <v>6.5385</v>
      </c>
      <c r="V8" s="47">
        <v>210</v>
      </c>
      <c r="W8" s="48">
        <v>1.8</v>
      </c>
      <c r="X8" s="45">
        <v>1457241.15</v>
      </c>
      <c r="Y8" s="45">
        <v>1404.7</v>
      </c>
      <c r="Z8" s="48">
        <v>1323.4</v>
      </c>
      <c r="AA8" s="48">
        <v>2302200</v>
      </c>
    </row>
    <row r="9" spans="1:27" ht="30" customHeight="1" x14ac:dyDescent="0.15">
      <c r="A9" s="319"/>
      <c r="B9" s="17">
        <v>3</v>
      </c>
      <c r="C9" s="13" t="s">
        <v>21</v>
      </c>
      <c r="D9" s="18">
        <v>4.9720000000000004</v>
      </c>
      <c r="E9" s="18">
        <v>4.9720000000000004</v>
      </c>
      <c r="F9" s="11" t="s">
        <v>243</v>
      </c>
      <c r="G9" s="11" t="s">
        <v>322</v>
      </c>
      <c r="H9" s="7">
        <v>37342972.325999998</v>
      </c>
      <c r="I9" s="7">
        <v>4438215.8219999997</v>
      </c>
      <c r="J9" s="7">
        <v>37343890.042999998</v>
      </c>
      <c r="K9" s="7">
        <v>4442850.49</v>
      </c>
      <c r="L9" s="28">
        <v>1470.9</v>
      </c>
      <c r="M9" s="28">
        <v>1406.5</v>
      </c>
      <c r="N9" s="31" t="s">
        <v>321</v>
      </c>
      <c r="O9" s="31">
        <v>4.9720000000000004</v>
      </c>
      <c r="P9" s="32">
        <v>484685.79</v>
      </c>
      <c r="Q9" s="5"/>
      <c r="R9" s="6"/>
      <c r="S9" s="35"/>
      <c r="T9" s="53"/>
      <c r="U9" s="54"/>
      <c r="V9" s="55"/>
      <c r="W9" s="53"/>
      <c r="X9" s="53"/>
      <c r="Y9" s="53"/>
      <c r="Z9" s="67"/>
      <c r="AA9" s="67"/>
    </row>
    <row r="10" spans="1:27" ht="30" customHeight="1" x14ac:dyDescent="0.15">
      <c r="A10" s="319"/>
      <c r="B10" s="309">
        <v>4</v>
      </c>
      <c r="C10" s="308" t="s">
        <v>24</v>
      </c>
      <c r="D10" s="319">
        <v>6.1326000000000001</v>
      </c>
      <c r="E10" s="319">
        <v>6.1326000000000001</v>
      </c>
      <c r="F10" s="1" t="s">
        <v>243</v>
      </c>
      <c r="G10" s="11" t="s">
        <v>323</v>
      </c>
      <c r="H10" s="7">
        <v>37339177.713</v>
      </c>
      <c r="I10" s="7">
        <v>4439455.6129999999</v>
      </c>
      <c r="J10" s="19">
        <v>37341092.034000002</v>
      </c>
      <c r="K10" s="7">
        <v>4441225.4390000002</v>
      </c>
      <c r="L10" s="28">
        <v>1500.2</v>
      </c>
      <c r="M10" s="28">
        <v>1455.5</v>
      </c>
      <c r="N10" s="31" t="s">
        <v>321</v>
      </c>
      <c r="O10" s="33">
        <v>2.7909999999999999</v>
      </c>
      <c r="P10" s="34">
        <v>159039.1</v>
      </c>
      <c r="Q10" s="5"/>
      <c r="R10" s="5"/>
      <c r="S10" s="5"/>
      <c r="T10" s="5"/>
      <c r="U10" s="29"/>
      <c r="V10" s="35"/>
      <c r="W10" s="5"/>
      <c r="X10" s="5"/>
      <c r="Y10" s="5"/>
      <c r="Z10" s="28"/>
      <c r="AA10" s="28"/>
    </row>
    <row r="11" spans="1:27" ht="30" customHeight="1" x14ac:dyDescent="0.15">
      <c r="A11" s="319"/>
      <c r="B11" s="309"/>
      <c r="C11" s="308"/>
      <c r="D11" s="319"/>
      <c r="E11" s="319"/>
      <c r="F11" s="11" t="s">
        <v>323</v>
      </c>
      <c r="G11" s="11" t="s">
        <v>348</v>
      </c>
      <c r="H11" s="19">
        <v>37341092.034000002</v>
      </c>
      <c r="I11" s="7">
        <v>4441225.4390000002</v>
      </c>
      <c r="J11" s="7">
        <v>37343771.446000002</v>
      </c>
      <c r="K11" s="7">
        <v>4442987.2680000002</v>
      </c>
      <c r="L11" s="28">
        <v>1455.5</v>
      </c>
      <c r="M11" s="28">
        <v>1403.5</v>
      </c>
      <c r="N11" s="18"/>
      <c r="O11" s="22"/>
      <c r="P11" s="35"/>
      <c r="Q11" s="5"/>
      <c r="R11" s="6"/>
      <c r="S11" s="5"/>
      <c r="T11" s="45" t="s">
        <v>345</v>
      </c>
      <c r="U11" s="46">
        <v>3.3416000000000001</v>
      </c>
      <c r="V11" s="47">
        <v>100</v>
      </c>
      <c r="W11" s="45">
        <v>1.7</v>
      </c>
      <c r="X11" s="45">
        <v>412045.3</v>
      </c>
      <c r="Y11" s="45">
        <v>1453.8</v>
      </c>
      <c r="Z11" s="48">
        <v>1401.8</v>
      </c>
      <c r="AA11" s="48">
        <v>540000</v>
      </c>
    </row>
    <row r="12" spans="1:27" ht="30" customHeight="1" x14ac:dyDescent="0.15">
      <c r="A12" s="319"/>
      <c r="B12" s="309">
        <v>5</v>
      </c>
      <c r="C12" s="308" t="s">
        <v>29</v>
      </c>
      <c r="D12" s="319">
        <v>10.561199999999999</v>
      </c>
      <c r="E12" s="319">
        <v>10.561199999999999</v>
      </c>
      <c r="F12" s="1" t="s">
        <v>243</v>
      </c>
      <c r="G12" s="11" t="s">
        <v>324</v>
      </c>
      <c r="H12" s="7">
        <v>37345378.310999997</v>
      </c>
      <c r="I12" s="7">
        <v>4449740.6430000002</v>
      </c>
      <c r="J12" s="7">
        <v>37345617.296999998</v>
      </c>
      <c r="K12" s="7">
        <v>4451834.5039999997</v>
      </c>
      <c r="L12" s="28">
        <v>1315.5</v>
      </c>
      <c r="M12" s="28">
        <v>1285.5999999999999</v>
      </c>
      <c r="N12" s="31" t="s">
        <v>321</v>
      </c>
      <c r="O12" s="31">
        <v>2.4500000000000002</v>
      </c>
      <c r="P12" s="34">
        <v>184908.09</v>
      </c>
      <c r="Q12" s="5"/>
      <c r="R12" s="22"/>
      <c r="S12" s="5"/>
      <c r="T12" s="5"/>
      <c r="U12" s="29"/>
      <c r="V12" s="35"/>
      <c r="W12" s="5"/>
      <c r="X12" s="5"/>
      <c r="Y12" s="5"/>
      <c r="Z12" s="28"/>
      <c r="AA12" s="28"/>
    </row>
    <row r="13" spans="1:27" ht="30" customHeight="1" x14ac:dyDescent="0.15">
      <c r="A13" s="319"/>
      <c r="B13" s="309"/>
      <c r="C13" s="308"/>
      <c r="D13" s="319"/>
      <c r="E13" s="319"/>
      <c r="F13" s="11" t="s">
        <v>232</v>
      </c>
      <c r="G13" s="11" t="s">
        <v>233</v>
      </c>
      <c r="H13" s="7">
        <v>37345617.296999998</v>
      </c>
      <c r="I13" s="7">
        <v>4451834.5039999997</v>
      </c>
      <c r="J13" s="7">
        <v>37345566.248999998</v>
      </c>
      <c r="K13" s="7">
        <v>4451919.4050000003</v>
      </c>
      <c r="L13" s="28">
        <v>1285.5999999999999</v>
      </c>
      <c r="M13" s="28">
        <v>1285.9000000000001</v>
      </c>
      <c r="N13" s="18"/>
      <c r="O13" s="22"/>
      <c r="P13" s="5"/>
      <c r="Q13" s="49" t="s">
        <v>228</v>
      </c>
      <c r="R13" s="56">
        <v>0.1</v>
      </c>
      <c r="S13" s="49">
        <v>6470.45</v>
      </c>
      <c r="T13" s="5"/>
      <c r="U13" s="5"/>
      <c r="V13" s="19"/>
      <c r="W13" s="5"/>
      <c r="X13" s="5"/>
      <c r="Y13" s="5"/>
      <c r="Z13" s="28"/>
      <c r="AA13" s="28"/>
    </row>
    <row r="14" spans="1:27" ht="30" customHeight="1" x14ac:dyDescent="0.15">
      <c r="A14" s="319"/>
      <c r="B14" s="309"/>
      <c r="C14" s="308"/>
      <c r="D14" s="319"/>
      <c r="E14" s="319"/>
      <c r="F14" s="11" t="s">
        <v>233</v>
      </c>
      <c r="G14" s="11" t="s">
        <v>236</v>
      </c>
      <c r="H14" s="7">
        <v>37345566.248999998</v>
      </c>
      <c r="I14" s="7">
        <v>4451919.4050000003</v>
      </c>
      <c r="J14" s="7">
        <v>37345842.033</v>
      </c>
      <c r="K14" s="7">
        <v>4455270.5489999996</v>
      </c>
      <c r="L14" s="28">
        <v>1285.9000000000001</v>
      </c>
      <c r="M14" s="28">
        <v>1258.9000000000001</v>
      </c>
      <c r="N14" s="31" t="s">
        <v>325</v>
      </c>
      <c r="O14" s="36">
        <v>3.8250000000000002</v>
      </c>
      <c r="P14" s="34">
        <v>245555.88</v>
      </c>
      <c r="Q14" s="5"/>
      <c r="R14" s="29"/>
      <c r="S14" s="5"/>
      <c r="T14" s="5"/>
      <c r="U14" s="5"/>
      <c r="V14" s="19"/>
      <c r="W14" s="5"/>
      <c r="X14" s="5"/>
      <c r="Y14" s="5"/>
      <c r="Z14" s="28"/>
      <c r="AA14" s="28"/>
    </row>
    <row r="15" spans="1:27" ht="30" customHeight="1" x14ac:dyDescent="0.15">
      <c r="A15" s="319"/>
      <c r="B15" s="309"/>
      <c r="C15" s="308"/>
      <c r="D15" s="319"/>
      <c r="E15" s="319"/>
      <c r="F15" s="11" t="s">
        <v>236</v>
      </c>
      <c r="G15" s="11" t="s">
        <v>237</v>
      </c>
      <c r="H15" s="7">
        <v>37345842.033</v>
      </c>
      <c r="I15" s="7">
        <v>4455270.5489999996</v>
      </c>
      <c r="J15" s="7">
        <v>37345817.116999999</v>
      </c>
      <c r="K15" s="7">
        <v>4455469.4850000003</v>
      </c>
      <c r="L15" s="28">
        <v>1258.9000000000001</v>
      </c>
      <c r="M15" s="28">
        <v>1258.5999999999999</v>
      </c>
      <c r="N15" s="18"/>
      <c r="O15" s="22"/>
      <c r="P15" s="35"/>
      <c r="Q15" s="49" t="s">
        <v>235</v>
      </c>
      <c r="R15" s="56">
        <v>0.20499999999999999</v>
      </c>
      <c r="S15" s="49">
        <v>3153.39</v>
      </c>
      <c r="T15" s="5"/>
      <c r="U15" s="5"/>
      <c r="V15" s="19"/>
      <c r="W15" s="5"/>
      <c r="X15" s="5"/>
      <c r="Y15" s="5"/>
      <c r="Z15" s="28"/>
      <c r="AA15" s="28"/>
    </row>
    <row r="16" spans="1:27" ht="30" customHeight="1" x14ac:dyDescent="0.15">
      <c r="A16" s="319"/>
      <c r="B16" s="309"/>
      <c r="C16" s="308"/>
      <c r="D16" s="319"/>
      <c r="E16" s="319"/>
      <c r="F16" s="11" t="s">
        <v>237</v>
      </c>
      <c r="G16" s="1" t="s">
        <v>240</v>
      </c>
      <c r="H16" s="7">
        <v>37345817.116999999</v>
      </c>
      <c r="I16" s="7">
        <v>4455469.4850000003</v>
      </c>
      <c r="J16" s="7">
        <v>37345683.954999998</v>
      </c>
      <c r="K16" s="7">
        <v>4456968.625</v>
      </c>
      <c r="L16" s="28">
        <v>1258.5999999999999</v>
      </c>
      <c r="M16" s="28">
        <v>1238.5999999999999</v>
      </c>
      <c r="N16" s="31" t="s">
        <v>326</v>
      </c>
      <c r="O16" s="36">
        <v>1.9350000000000001</v>
      </c>
      <c r="P16" s="34">
        <v>37744.550000000003</v>
      </c>
      <c r="Q16" s="5"/>
      <c r="R16" s="29"/>
      <c r="S16" s="5"/>
      <c r="T16" s="5"/>
      <c r="U16" s="5"/>
      <c r="V16" s="19"/>
      <c r="W16" s="5"/>
      <c r="X16" s="5"/>
      <c r="Y16" s="5"/>
      <c r="Z16" s="28"/>
      <c r="AA16" s="28"/>
    </row>
    <row r="17" spans="1:27" ht="30" customHeight="1" x14ac:dyDescent="0.15">
      <c r="A17" s="319"/>
      <c r="B17" s="309"/>
      <c r="C17" s="308"/>
      <c r="D17" s="319"/>
      <c r="E17" s="319"/>
      <c r="F17" s="1" t="s">
        <v>240</v>
      </c>
      <c r="G17" s="1" t="s">
        <v>241</v>
      </c>
      <c r="H17" s="7">
        <v>37345683.954999998</v>
      </c>
      <c r="I17" s="7">
        <v>4456968.625</v>
      </c>
      <c r="J17" s="7">
        <v>37345349.836000003</v>
      </c>
      <c r="K17" s="7">
        <v>4458685.76</v>
      </c>
      <c r="L17" s="28">
        <v>1238.5999999999999</v>
      </c>
      <c r="M17" s="28">
        <v>1222.5999999999999</v>
      </c>
      <c r="N17" s="18"/>
      <c r="O17" s="22"/>
      <c r="P17" s="5"/>
      <c r="Q17" s="49" t="s">
        <v>239</v>
      </c>
      <c r="R17" s="56">
        <v>2.0461999999999998</v>
      </c>
      <c r="S17" s="49">
        <v>19807.189999999999</v>
      </c>
      <c r="T17" s="5"/>
      <c r="U17" s="5"/>
      <c r="V17" s="19"/>
      <c r="W17" s="5"/>
      <c r="X17" s="5"/>
      <c r="Y17" s="5"/>
      <c r="Z17" s="28"/>
      <c r="AA17" s="28"/>
    </row>
    <row r="18" spans="1:27" ht="57.75" customHeight="1" x14ac:dyDescent="0.15">
      <c r="A18" s="319"/>
      <c r="B18" s="17">
        <v>6</v>
      </c>
      <c r="C18" s="1" t="s">
        <v>34</v>
      </c>
      <c r="D18" s="20">
        <v>43.468699999999998</v>
      </c>
      <c r="E18" s="20">
        <v>43.468699999999998</v>
      </c>
      <c r="F18" s="1" t="s">
        <v>243</v>
      </c>
      <c r="G18" s="11" t="s">
        <v>244</v>
      </c>
      <c r="H18" s="7">
        <v>37338086.156000003</v>
      </c>
      <c r="I18" s="7">
        <v>4446332.7460000003</v>
      </c>
      <c r="J18" s="7">
        <v>37353330.148000002</v>
      </c>
      <c r="K18" s="7">
        <v>4471512.25</v>
      </c>
      <c r="L18" s="28">
        <v>1380.5</v>
      </c>
      <c r="M18" s="28">
        <v>1050.9000000000001</v>
      </c>
      <c r="N18" s="18"/>
      <c r="O18" s="18"/>
      <c r="P18" s="5"/>
      <c r="Q18" s="49" t="s">
        <v>228</v>
      </c>
      <c r="R18" s="50">
        <v>43.468699999999998</v>
      </c>
      <c r="S18" s="49">
        <v>2352844.91</v>
      </c>
      <c r="T18" s="5"/>
      <c r="U18" s="5"/>
      <c r="V18" s="5"/>
      <c r="W18" s="5"/>
      <c r="X18" s="5"/>
      <c r="Y18" s="5"/>
      <c r="Z18" s="28"/>
      <c r="AA18" s="28"/>
    </row>
    <row r="19" spans="1:27" ht="30" customHeight="1" x14ac:dyDescent="0.15">
      <c r="A19" s="319"/>
      <c r="B19" s="17">
        <v>7</v>
      </c>
      <c r="C19" s="16" t="s">
        <v>39</v>
      </c>
      <c r="D19" s="20">
        <v>5.4119999999999999</v>
      </c>
      <c r="E19" s="20">
        <v>5.4119999999999999</v>
      </c>
      <c r="F19" s="1" t="s">
        <v>243</v>
      </c>
      <c r="G19" s="11" t="s">
        <v>245</v>
      </c>
      <c r="H19" s="7">
        <v>37339333.147</v>
      </c>
      <c r="I19" s="7">
        <v>4442033.3760000002</v>
      </c>
      <c r="J19" s="7">
        <v>37338086.156000003</v>
      </c>
      <c r="K19" s="7">
        <v>4446332.7460000003</v>
      </c>
      <c r="L19" s="28">
        <v>1482.4</v>
      </c>
      <c r="M19" s="28">
        <v>1380.5</v>
      </c>
      <c r="N19" s="18"/>
      <c r="O19" s="18"/>
      <c r="P19" s="5"/>
      <c r="Q19" s="49" t="s">
        <v>228</v>
      </c>
      <c r="R19" s="50">
        <v>5.4119999999999999</v>
      </c>
      <c r="S19" s="49">
        <v>297323.67</v>
      </c>
      <c r="T19" s="5"/>
      <c r="U19" s="5"/>
      <c r="V19" s="5"/>
      <c r="W19" s="5"/>
      <c r="X19" s="5"/>
      <c r="Y19" s="5"/>
      <c r="Z19" s="28"/>
      <c r="AA19" s="28"/>
    </row>
    <row r="20" spans="1:27" ht="30" customHeight="1" x14ac:dyDescent="0.15">
      <c r="A20" s="319"/>
      <c r="B20" s="17">
        <v>8</v>
      </c>
      <c r="C20" s="16" t="s">
        <v>42</v>
      </c>
      <c r="D20" s="20">
        <v>4.9804000000000004</v>
      </c>
      <c r="E20" s="20">
        <v>4.9804000000000004</v>
      </c>
      <c r="F20" s="1" t="s">
        <v>243</v>
      </c>
      <c r="G20" s="11" t="s">
        <v>246</v>
      </c>
      <c r="H20" s="7">
        <v>37338164.976999998</v>
      </c>
      <c r="I20" s="7">
        <v>4441987.3909999998</v>
      </c>
      <c r="J20" s="7">
        <v>37338006.240000002</v>
      </c>
      <c r="K20" s="7">
        <v>4446330.9740000004</v>
      </c>
      <c r="L20" s="28">
        <v>1466.8</v>
      </c>
      <c r="M20" s="28">
        <v>1403.8</v>
      </c>
      <c r="N20" s="18"/>
      <c r="O20" s="18"/>
      <c r="P20" s="5"/>
      <c r="Q20" s="49" t="s">
        <v>228</v>
      </c>
      <c r="R20" s="50">
        <v>4.9804000000000004</v>
      </c>
      <c r="S20" s="49">
        <v>254551.13</v>
      </c>
      <c r="T20" s="5"/>
      <c r="U20" s="5"/>
      <c r="V20" s="5"/>
      <c r="W20" s="5"/>
      <c r="X20" s="5"/>
      <c r="Y20" s="5"/>
      <c r="Z20" s="28"/>
      <c r="AA20" s="28"/>
    </row>
    <row r="21" spans="1:27" ht="30" customHeight="1" x14ac:dyDescent="0.15">
      <c r="A21" s="21"/>
      <c r="B21" s="21"/>
      <c r="C21" s="21" t="s">
        <v>47</v>
      </c>
      <c r="D21" s="21">
        <f>SUM(D6:D20)</f>
        <v>134.73329999999999</v>
      </c>
      <c r="E21" s="21">
        <f>SUM(E6:E20)</f>
        <v>134.73329999999999</v>
      </c>
      <c r="F21" s="21"/>
      <c r="G21" s="21"/>
      <c r="H21" s="21"/>
      <c r="I21" s="21"/>
      <c r="J21" s="21"/>
      <c r="K21" s="21"/>
      <c r="L21" s="21"/>
      <c r="M21" s="21"/>
      <c r="N21" s="21">
        <v>5</v>
      </c>
      <c r="O21" s="21">
        <f>SUM(O6:O20)</f>
        <v>15.973000000000001</v>
      </c>
      <c r="P21" s="37">
        <f>SUM(P9:P20)</f>
        <v>1111933.4099999999</v>
      </c>
      <c r="Q21" s="21">
        <v>7</v>
      </c>
      <c r="R21" s="37">
        <f>SUM(R6:R20)</f>
        <v>92.452300000000008</v>
      </c>
      <c r="S21" s="37">
        <f>SUM(S6:S20)</f>
        <v>19920926.760000002</v>
      </c>
      <c r="T21" s="21">
        <v>3</v>
      </c>
      <c r="U21" s="37">
        <f>SUM(U6:U20)</f>
        <v>26.303099999999997</v>
      </c>
      <c r="V21" s="21"/>
      <c r="W21" s="21"/>
      <c r="X21" s="37">
        <f>SUM(X6:X20)</f>
        <v>9156842.8500000015</v>
      </c>
      <c r="Y21" s="21"/>
      <c r="Z21" s="21"/>
      <c r="AA21" s="37">
        <f>SUM(AA6:AA20)</f>
        <v>5690440</v>
      </c>
    </row>
    <row r="22" spans="1:27" ht="30" customHeight="1" x14ac:dyDescent="0.15">
      <c r="A22" s="319" t="s">
        <v>48</v>
      </c>
      <c r="B22" s="309">
        <v>1</v>
      </c>
      <c r="C22" s="308" t="s">
        <v>216</v>
      </c>
      <c r="D22" s="340">
        <v>71.7</v>
      </c>
      <c r="E22" s="340">
        <v>71.7</v>
      </c>
      <c r="F22" s="9" t="s">
        <v>243</v>
      </c>
      <c r="G22" s="1" t="s">
        <v>247</v>
      </c>
      <c r="H22" s="7">
        <v>37352998.581</v>
      </c>
      <c r="I22" s="7">
        <v>4425281.057</v>
      </c>
      <c r="J22" s="7">
        <v>37354903.240999997</v>
      </c>
      <c r="K22" s="7">
        <v>4427872.4000000004</v>
      </c>
      <c r="L22" s="28">
        <v>1473.4</v>
      </c>
      <c r="M22" s="28">
        <v>1410.2</v>
      </c>
      <c r="N22" s="18"/>
      <c r="O22" s="29"/>
      <c r="P22" s="5"/>
      <c r="Q22" s="5"/>
      <c r="R22" s="5"/>
      <c r="S22" s="28"/>
      <c r="T22" s="45" t="s">
        <v>345</v>
      </c>
      <c r="U22" s="57">
        <v>3.5529999999999999</v>
      </c>
      <c r="V22" s="47">
        <v>115</v>
      </c>
      <c r="W22" s="48">
        <v>1.5</v>
      </c>
      <c r="X22" s="45">
        <v>486858.47</v>
      </c>
      <c r="Y22" s="45">
        <v>1471.9</v>
      </c>
      <c r="Z22" s="48">
        <v>1408.7</v>
      </c>
      <c r="AA22" s="48">
        <v>350000</v>
      </c>
    </row>
    <row r="23" spans="1:27" ht="30" customHeight="1" x14ac:dyDescent="0.15">
      <c r="A23" s="319"/>
      <c r="B23" s="309"/>
      <c r="C23" s="308"/>
      <c r="D23" s="340"/>
      <c r="E23" s="340"/>
      <c r="F23" s="1" t="s">
        <v>247</v>
      </c>
      <c r="G23" s="11" t="s">
        <v>248</v>
      </c>
      <c r="H23" s="7">
        <v>37354903.240999997</v>
      </c>
      <c r="I23" s="7">
        <v>4427872.4000000004</v>
      </c>
      <c r="J23" s="7">
        <v>37354962.077</v>
      </c>
      <c r="K23" s="7">
        <v>4428103.4040000001</v>
      </c>
      <c r="L23" s="28">
        <v>1410.2</v>
      </c>
      <c r="M23" s="28">
        <v>1409.5</v>
      </c>
      <c r="N23" s="30"/>
      <c r="O23" s="30"/>
      <c r="P23" s="28"/>
      <c r="Q23" s="58" t="s">
        <v>228</v>
      </c>
      <c r="R23" s="59">
        <v>0.24</v>
      </c>
      <c r="S23" s="60">
        <v>16404.63</v>
      </c>
      <c r="T23" s="5"/>
      <c r="U23" s="10"/>
      <c r="V23" s="28"/>
      <c r="W23" s="28"/>
      <c r="X23" s="28"/>
      <c r="Y23" s="5"/>
      <c r="Z23" s="28"/>
      <c r="AA23" s="28"/>
    </row>
    <row r="24" spans="1:27" ht="30" customHeight="1" x14ac:dyDescent="0.15">
      <c r="A24" s="319"/>
      <c r="B24" s="309"/>
      <c r="C24" s="308"/>
      <c r="D24" s="340"/>
      <c r="E24" s="340"/>
      <c r="F24" s="11" t="s">
        <v>248</v>
      </c>
      <c r="G24" s="11" t="s">
        <v>249</v>
      </c>
      <c r="H24" s="7">
        <v>37354962.077</v>
      </c>
      <c r="I24" s="7">
        <v>4428103.4040000001</v>
      </c>
      <c r="J24" s="7">
        <v>37359651.063000001</v>
      </c>
      <c r="K24" s="7">
        <v>4438370.5159999998</v>
      </c>
      <c r="L24" s="28">
        <v>1409.5</v>
      </c>
      <c r="M24" s="28">
        <v>1341.9</v>
      </c>
      <c r="N24" s="18"/>
      <c r="O24" s="18"/>
      <c r="P24" s="5"/>
      <c r="Q24" s="58"/>
      <c r="R24" s="58"/>
      <c r="S24" s="58"/>
      <c r="T24" s="45" t="s">
        <v>349</v>
      </c>
      <c r="U24" s="57">
        <v>12.44</v>
      </c>
      <c r="V24" s="47">
        <v>230</v>
      </c>
      <c r="W24" s="48">
        <v>1.5</v>
      </c>
      <c r="X24" s="45">
        <v>2813945.91</v>
      </c>
      <c r="Y24" s="45">
        <v>1408</v>
      </c>
      <c r="Z24" s="48">
        <v>1340.4</v>
      </c>
      <c r="AA24" s="48">
        <v>2100000</v>
      </c>
    </row>
    <row r="25" spans="1:27" ht="30" customHeight="1" x14ac:dyDescent="0.15">
      <c r="A25" s="319"/>
      <c r="B25" s="309"/>
      <c r="C25" s="308"/>
      <c r="D25" s="340"/>
      <c r="E25" s="340"/>
      <c r="F25" s="9" t="s">
        <v>249</v>
      </c>
      <c r="G25" s="11" t="s">
        <v>250</v>
      </c>
      <c r="H25" s="7">
        <v>37359651.063000001</v>
      </c>
      <c r="I25" s="7">
        <v>4438370.5159999998</v>
      </c>
      <c r="J25" s="7">
        <v>37359759.234999999</v>
      </c>
      <c r="K25" s="7">
        <v>4438599.0290000001</v>
      </c>
      <c r="L25" s="28">
        <v>1341.9</v>
      </c>
      <c r="M25" s="28">
        <v>1335.9</v>
      </c>
      <c r="N25" s="30"/>
      <c r="O25" s="30"/>
      <c r="P25" s="28"/>
      <c r="Q25" s="58" t="s">
        <v>235</v>
      </c>
      <c r="R25" s="59">
        <v>0.255</v>
      </c>
      <c r="S25" s="60">
        <v>25043.94</v>
      </c>
      <c r="T25" s="5"/>
      <c r="U25" s="5"/>
      <c r="V25" s="5"/>
      <c r="W25" s="5"/>
      <c r="X25" s="5"/>
      <c r="Y25" s="5"/>
      <c r="Z25" s="28"/>
      <c r="AA25" s="28"/>
    </row>
    <row r="26" spans="1:27" ht="30" customHeight="1" x14ac:dyDescent="0.15">
      <c r="A26" s="319"/>
      <c r="B26" s="309"/>
      <c r="C26" s="308"/>
      <c r="D26" s="340"/>
      <c r="E26" s="340"/>
      <c r="F26" s="9" t="s">
        <v>250</v>
      </c>
      <c r="G26" s="11" t="s">
        <v>251</v>
      </c>
      <c r="H26" s="7">
        <v>37359759.234999999</v>
      </c>
      <c r="I26" s="7">
        <v>4438599.0290000001</v>
      </c>
      <c r="J26" s="7">
        <v>37362626.457000002</v>
      </c>
      <c r="K26" s="7">
        <v>4445269.2560000001</v>
      </c>
      <c r="L26" s="28">
        <v>1335.9</v>
      </c>
      <c r="M26" s="28">
        <v>1279.0999999999999</v>
      </c>
      <c r="N26" s="18"/>
      <c r="O26" s="18"/>
      <c r="P26" s="5"/>
      <c r="Q26" s="5"/>
      <c r="R26" s="5"/>
      <c r="S26" s="5"/>
      <c r="T26" s="45" t="s">
        <v>350</v>
      </c>
      <c r="U26" s="57">
        <v>7.4329999999999998</v>
      </c>
      <c r="V26" s="47">
        <v>303</v>
      </c>
      <c r="W26" s="45">
        <v>1.5</v>
      </c>
      <c r="X26" s="45">
        <v>2299188.23</v>
      </c>
      <c r="Y26" s="45">
        <v>1334.4</v>
      </c>
      <c r="Z26" s="48">
        <v>1277.5999999999999</v>
      </c>
      <c r="AA26" s="48">
        <v>1720000</v>
      </c>
    </row>
    <row r="27" spans="1:27" ht="30" customHeight="1" x14ac:dyDescent="0.15">
      <c r="A27" s="319"/>
      <c r="B27" s="309"/>
      <c r="C27" s="308"/>
      <c r="D27" s="340"/>
      <c r="E27" s="340"/>
      <c r="F27" s="11" t="s">
        <v>251</v>
      </c>
      <c r="G27" s="11" t="s">
        <v>252</v>
      </c>
      <c r="H27" s="7">
        <v>37362626.457000002</v>
      </c>
      <c r="I27" s="7">
        <v>4445269.2560000001</v>
      </c>
      <c r="J27" s="7">
        <v>37368470.390000001</v>
      </c>
      <c r="K27" s="7">
        <v>4481613.0580000002</v>
      </c>
      <c r="L27" s="28">
        <v>1279.0999999999999</v>
      </c>
      <c r="M27" s="28">
        <v>1010.3</v>
      </c>
      <c r="N27" s="18"/>
      <c r="O27" s="22"/>
      <c r="P27" s="35"/>
      <c r="Q27" s="58" t="s">
        <v>239</v>
      </c>
      <c r="R27" s="59">
        <v>47.78</v>
      </c>
      <c r="S27" s="58">
        <v>24676522.859999999</v>
      </c>
      <c r="T27" s="5"/>
      <c r="U27" s="5"/>
      <c r="V27" s="5"/>
      <c r="W27" s="5"/>
      <c r="X27" s="5"/>
      <c r="Y27" s="5"/>
      <c r="Z27" s="28"/>
      <c r="AA27" s="28"/>
    </row>
    <row r="28" spans="1:27" ht="30" customHeight="1" x14ac:dyDescent="0.15">
      <c r="A28" s="319"/>
      <c r="B28" s="309">
        <v>2</v>
      </c>
      <c r="C28" s="308" t="s">
        <v>54</v>
      </c>
      <c r="D28" s="342">
        <v>27.628900000000002</v>
      </c>
      <c r="E28" s="342">
        <v>27.628900000000002</v>
      </c>
      <c r="F28" s="9" t="s">
        <v>243</v>
      </c>
      <c r="G28" s="11" t="s">
        <v>253</v>
      </c>
      <c r="H28" s="7">
        <v>37366927.009000003</v>
      </c>
      <c r="I28" s="7">
        <v>4430210.9340000004</v>
      </c>
      <c r="J28" s="7">
        <v>37368967.024999999</v>
      </c>
      <c r="K28" s="7">
        <v>4438000.9390000002</v>
      </c>
      <c r="L28" s="28">
        <v>1450.2</v>
      </c>
      <c r="M28" s="28">
        <v>1375</v>
      </c>
      <c r="N28" s="31" t="s">
        <v>321</v>
      </c>
      <c r="O28" s="38">
        <v>8.77</v>
      </c>
      <c r="P28" s="34">
        <v>1179079.6499999999</v>
      </c>
      <c r="Q28" s="5"/>
      <c r="R28" s="22"/>
      <c r="S28" s="35"/>
      <c r="T28" s="5"/>
      <c r="U28" s="5"/>
      <c r="V28" s="5"/>
      <c r="W28" s="5"/>
      <c r="X28" s="5"/>
      <c r="Y28" s="5"/>
      <c r="Z28" s="28"/>
      <c r="AA28" s="28"/>
    </row>
    <row r="29" spans="1:27" ht="30" customHeight="1" x14ac:dyDescent="0.15">
      <c r="A29" s="319"/>
      <c r="B29" s="309"/>
      <c r="C29" s="308"/>
      <c r="D29" s="342"/>
      <c r="E29" s="342"/>
      <c r="F29" s="11" t="s">
        <v>253</v>
      </c>
      <c r="G29" s="11" t="s">
        <v>254</v>
      </c>
      <c r="H29" s="7">
        <v>37368967.024999999</v>
      </c>
      <c r="I29" s="7">
        <v>4438000.9390000002</v>
      </c>
      <c r="J29" s="7">
        <v>37365592.527999997</v>
      </c>
      <c r="K29" s="7">
        <v>4454724.2620000001</v>
      </c>
      <c r="L29" s="28">
        <v>1375</v>
      </c>
      <c r="M29" s="28">
        <v>1190.0999999999999</v>
      </c>
      <c r="N29" s="18"/>
      <c r="O29" s="22"/>
      <c r="P29" s="35"/>
      <c r="Q29" s="58" t="s">
        <v>228</v>
      </c>
      <c r="R29" s="59">
        <v>18.858000000000001</v>
      </c>
      <c r="S29" s="58">
        <v>3787094.22</v>
      </c>
      <c r="T29" s="5"/>
      <c r="U29" s="5"/>
      <c r="V29" s="5"/>
      <c r="W29" s="5"/>
      <c r="X29" s="5"/>
      <c r="Y29" s="5"/>
      <c r="Z29" s="28"/>
      <c r="AA29" s="28"/>
    </row>
    <row r="30" spans="1:27" ht="30" customHeight="1" x14ac:dyDescent="0.15">
      <c r="A30" s="319"/>
      <c r="B30" s="17">
        <v>3</v>
      </c>
      <c r="C30" s="23" t="s">
        <v>59</v>
      </c>
      <c r="D30" s="22">
        <v>4.2504999999999997</v>
      </c>
      <c r="E30" s="22">
        <v>4.2504999999999997</v>
      </c>
      <c r="F30" s="9" t="s">
        <v>243</v>
      </c>
      <c r="G30" s="11" t="s">
        <v>351</v>
      </c>
      <c r="H30" s="7">
        <v>37365519.861000001</v>
      </c>
      <c r="I30" s="7">
        <v>4442062.7721999995</v>
      </c>
      <c r="J30" s="7">
        <v>37362324.655000001</v>
      </c>
      <c r="K30" s="7">
        <v>4444391.2300000004</v>
      </c>
      <c r="L30" s="28">
        <v>1361.454</v>
      </c>
      <c r="M30" s="28">
        <v>1260.1099999999999</v>
      </c>
      <c r="N30" s="18"/>
      <c r="O30" s="18"/>
      <c r="P30" s="5"/>
      <c r="Q30" s="5"/>
      <c r="R30" s="22"/>
      <c r="S30" s="35"/>
      <c r="T30" s="45" t="s">
        <v>345</v>
      </c>
      <c r="U30" s="57">
        <v>4.2504999999999997</v>
      </c>
      <c r="V30" s="47">
        <v>50</v>
      </c>
      <c r="W30" s="45">
        <v>1.5</v>
      </c>
      <c r="X30" s="45">
        <v>268363.31</v>
      </c>
      <c r="Y30" s="45">
        <v>1359.954</v>
      </c>
      <c r="Z30" s="48">
        <v>1258.6099999999999</v>
      </c>
      <c r="AA30" s="68">
        <v>282500</v>
      </c>
    </row>
    <row r="31" spans="1:27" ht="30" customHeight="1" x14ac:dyDescent="0.15">
      <c r="A31" s="319"/>
      <c r="B31" s="17">
        <v>4</v>
      </c>
      <c r="C31" s="23" t="s">
        <v>64</v>
      </c>
      <c r="D31" s="11">
        <v>6.4095000000000004</v>
      </c>
      <c r="E31" s="11">
        <v>6.4095000000000004</v>
      </c>
      <c r="F31" s="9" t="s">
        <v>243</v>
      </c>
      <c r="G31" s="11" t="s">
        <v>352</v>
      </c>
      <c r="H31" s="7">
        <v>37366369.626800001</v>
      </c>
      <c r="I31" s="7">
        <v>4438651.0761000002</v>
      </c>
      <c r="J31" s="7">
        <v>37361465.323799998</v>
      </c>
      <c r="K31" s="7">
        <v>4441812.4247000003</v>
      </c>
      <c r="L31" s="28">
        <v>1399.85</v>
      </c>
      <c r="M31" s="28">
        <v>1362.42</v>
      </c>
      <c r="N31" s="18"/>
      <c r="O31" s="22"/>
      <c r="P31" s="35"/>
      <c r="Q31" s="5"/>
      <c r="R31" s="5"/>
      <c r="S31" s="5"/>
      <c r="T31" s="45" t="s">
        <v>345</v>
      </c>
      <c r="U31" s="57">
        <v>6.4095000000000004</v>
      </c>
      <c r="V31" s="47">
        <v>130</v>
      </c>
      <c r="W31" s="45">
        <v>1.5</v>
      </c>
      <c r="X31" s="45">
        <v>447217.88</v>
      </c>
      <c r="Y31" s="45">
        <v>1398.35</v>
      </c>
      <c r="Z31" s="48">
        <v>1360.92</v>
      </c>
      <c r="AA31" s="68">
        <v>420825</v>
      </c>
    </row>
    <row r="32" spans="1:27" ht="30" customHeight="1" x14ac:dyDescent="0.15">
      <c r="A32" s="319"/>
      <c r="B32" s="309">
        <v>5</v>
      </c>
      <c r="C32" s="308" t="s">
        <v>69</v>
      </c>
      <c r="D32" s="343">
        <v>10.879</v>
      </c>
      <c r="E32" s="343">
        <v>10.879</v>
      </c>
      <c r="F32" s="9" t="s">
        <v>243</v>
      </c>
      <c r="G32" s="1" t="s">
        <v>327</v>
      </c>
      <c r="H32" s="7">
        <v>37364031.318000004</v>
      </c>
      <c r="I32" s="7">
        <v>4430184.5240000002</v>
      </c>
      <c r="J32" s="7">
        <v>37362030.968000002</v>
      </c>
      <c r="K32" s="7">
        <v>4436109.2079999996</v>
      </c>
      <c r="L32" s="28">
        <v>1482.5</v>
      </c>
      <c r="M32" s="28">
        <v>1386.2</v>
      </c>
      <c r="N32" s="31" t="s">
        <v>321</v>
      </c>
      <c r="O32" s="38">
        <v>7.55</v>
      </c>
      <c r="P32" s="34">
        <v>439029.38</v>
      </c>
      <c r="Q32" s="5"/>
      <c r="R32" s="22"/>
      <c r="S32" s="35"/>
      <c r="T32" s="5"/>
      <c r="U32" s="5"/>
      <c r="V32" s="5"/>
      <c r="W32" s="5"/>
      <c r="X32" s="5"/>
      <c r="Y32" s="5"/>
      <c r="Z32" s="28"/>
      <c r="AA32" s="28"/>
    </row>
    <row r="33" spans="1:27" ht="30" customHeight="1" x14ac:dyDescent="0.15">
      <c r="A33" s="319"/>
      <c r="B33" s="309"/>
      <c r="C33" s="308"/>
      <c r="D33" s="343"/>
      <c r="E33" s="343"/>
      <c r="F33" s="1" t="s">
        <v>327</v>
      </c>
      <c r="G33" s="1" t="s">
        <v>353</v>
      </c>
      <c r="H33" s="7">
        <v>37362030.968000002</v>
      </c>
      <c r="I33" s="7">
        <v>4436109.2079999996</v>
      </c>
      <c r="J33" s="7">
        <v>37359700.064000003</v>
      </c>
      <c r="K33" s="7">
        <v>4438343.5439999998</v>
      </c>
      <c r="L33" s="28">
        <v>1386.2</v>
      </c>
      <c r="M33" s="28">
        <v>1342.4</v>
      </c>
      <c r="N33" s="18"/>
      <c r="O33" s="22"/>
      <c r="P33" s="35"/>
      <c r="Q33" s="5"/>
      <c r="R33" s="5"/>
      <c r="S33" s="5"/>
      <c r="T33" s="45" t="s">
        <v>345</v>
      </c>
      <c r="U33" s="57">
        <v>3.3290000000000002</v>
      </c>
      <c r="V33" s="47">
        <v>96</v>
      </c>
      <c r="W33" s="45">
        <v>1.8</v>
      </c>
      <c r="X33" s="45">
        <v>448832.73</v>
      </c>
      <c r="Y33" s="45">
        <v>1384.4</v>
      </c>
      <c r="Z33" s="48">
        <v>1340.6</v>
      </c>
      <c r="AA33" s="48">
        <v>457548.4</v>
      </c>
    </row>
    <row r="34" spans="1:27" ht="30" customHeight="1" x14ac:dyDescent="0.15">
      <c r="A34" s="319"/>
      <c r="B34" s="17">
        <v>6</v>
      </c>
      <c r="C34" s="23" t="s">
        <v>74</v>
      </c>
      <c r="D34" s="11">
        <v>3.8210999999999999</v>
      </c>
      <c r="E34" s="11">
        <v>3.8210999999999999</v>
      </c>
      <c r="F34" s="9" t="s">
        <v>243</v>
      </c>
      <c r="G34" s="11" t="s">
        <v>354</v>
      </c>
      <c r="H34" s="13">
        <v>37365488.618699998</v>
      </c>
      <c r="I34" s="13">
        <v>4435627.3652999997</v>
      </c>
      <c r="J34" s="13">
        <v>37362083.709899999</v>
      </c>
      <c r="K34" s="13">
        <v>4436178.2587000001</v>
      </c>
      <c r="L34" s="28">
        <v>1433.71</v>
      </c>
      <c r="M34" s="28">
        <v>1355.636</v>
      </c>
      <c r="N34" s="18"/>
      <c r="O34" s="18"/>
      <c r="P34" s="5"/>
      <c r="Q34" s="5"/>
      <c r="R34" s="5"/>
      <c r="S34" s="5"/>
      <c r="T34" s="45" t="s">
        <v>345</v>
      </c>
      <c r="U34" s="61">
        <v>3.8210999999999999</v>
      </c>
      <c r="V34" s="62">
        <v>80</v>
      </c>
      <c r="W34" s="45">
        <v>1.6</v>
      </c>
      <c r="X34" s="45">
        <v>110994.22</v>
      </c>
      <c r="Y34" s="45">
        <v>1432.11</v>
      </c>
      <c r="Z34" s="48">
        <v>1354.0360000000001</v>
      </c>
      <c r="AA34" s="68">
        <v>157590</v>
      </c>
    </row>
    <row r="35" spans="1:27" ht="30" customHeight="1" x14ac:dyDescent="0.15">
      <c r="A35" s="319"/>
      <c r="B35" s="17">
        <v>7</v>
      </c>
      <c r="C35" s="13" t="s">
        <v>79</v>
      </c>
      <c r="D35" s="24">
        <v>9.8735999999999997</v>
      </c>
      <c r="E35" s="24">
        <v>9.8735999999999997</v>
      </c>
      <c r="F35" s="9" t="s">
        <v>243</v>
      </c>
      <c r="G35" s="11" t="s">
        <v>328</v>
      </c>
      <c r="H35" s="13">
        <v>37361170.167000003</v>
      </c>
      <c r="I35" s="13">
        <v>4425309.1239999998</v>
      </c>
      <c r="J35" s="13">
        <v>37357563.300999999</v>
      </c>
      <c r="K35" s="13">
        <v>4433168.9249</v>
      </c>
      <c r="L35" s="28">
        <v>1440.2</v>
      </c>
      <c r="M35" s="28">
        <v>13798.9</v>
      </c>
      <c r="N35" s="31" t="s">
        <v>321</v>
      </c>
      <c r="O35" s="39">
        <v>9.8735999999999997</v>
      </c>
      <c r="P35" s="34">
        <v>707159.85</v>
      </c>
      <c r="Q35" s="5"/>
      <c r="R35" s="5"/>
      <c r="S35" s="5"/>
      <c r="T35" s="5"/>
      <c r="U35" s="5"/>
      <c r="V35" s="5"/>
      <c r="W35" s="5"/>
      <c r="X35" s="5"/>
      <c r="Y35" s="5"/>
      <c r="Z35" s="28"/>
      <c r="AA35" s="28"/>
    </row>
    <row r="36" spans="1:27" ht="30" customHeight="1" x14ac:dyDescent="0.15">
      <c r="A36" s="319"/>
      <c r="B36" s="309">
        <v>8</v>
      </c>
      <c r="C36" s="308" t="s">
        <v>84</v>
      </c>
      <c r="D36" s="343">
        <v>16.108000000000001</v>
      </c>
      <c r="E36" s="343">
        <v>16.108000000000001</v>
      </c>
      <c r="F36" s="9" t="s">
        <v>243</v>
      </c>
      <c r="G36" s="11" t="s">
        <v>255</v>
      </c>
      <c r="H36" s="13">
        <v>37374046.328000002</v>
      </c>
      <c r="I36" s="13">
        <v>4444780.2630000003</v>
      </c>
      <c r="J36" s="13">
        <v>37377663.211999997</v>
      </c>
      <c r="K36" s="13">
        <v>4450505.66</v>
      </c>
      <c r="L36" s="28">
        <v>1311.6</v>
      </c>
      <c r="M36" s="28">
        <v>1211.3</v>
      </c>
      <c r="N36" s="18"/>
      <c r="O36" s="25"/>
      <c r="P36" s="5"/>
      <c r="Q36" s="5"/>
      <c r="R36" s="5"/>
      <c r="S36" s="5"/>
      <c r="T36" s="45" t="s">
        <v>345</v>
      </c>
      <c r="U36" s="61">
        <v>8.2829999999999995</v>
      </c>
      <c r="V36" s="62">
        <v>134</v>
      </c>
      <c r="W36" s="45">
        <v>1.6</v>
      </c>
      <c r="X36" s="45">
        <v>1080925.92</v>
      </c>
      <c r="Y36" s="45">
        <v>1310</v>
      </c>
      <c r="Z36" s="48">
        <v>1209.7</v>
      </c>
      <c r="AA36" s="68">
        <v>929484</v>
      </c>
    </row>
    <row r="37" spans="1:27" ht="30" customHeight="1" x14ac:dyDescent="0.15">
      <c r="A37" s="319"/>
      <c r="B37" s="309"/>
      <c r="C37" s="308"/>
      <c r="D37" s="343"/>
      <c r="E37" s="343"/>
      <c r="F37" s="11" t="s">
        <v>255</v>
      </c>
      <c r="G37" s="11" t="s">
        <v>256</v>
      </c>
      <c r="H37" s="13">
        <v>37377663.211999997</v>
      </c>
      <c r="I37" s="13">
        <v>4450505.66</v>
      </c>
      <c r="J37" s="13">
        <v>37377343.316</v>
      </c>
      <c r="K37" s="13">
        <v>4451367.9579999996</v>
      </c>
      <c r="L37" s="28">
        <v>1211.3</v>
      </c>
      <c r="M37" s="28">
        <v>1202.5</v>
      </c>
      <c r="N37" s="18"/>
      <c r="O37" s="18"/>
      <c r="P37" s="5"/>
      <c r="Q37" s="58" t="s">
        <v>228</v>
      </c>
      <c r="R37" s="63">
        <v>0.997</v>
      </c>
      <c r="S37" s="58">
        <v>138162.07</v>
      </c>
      <c r="T37" s="5"/>
      <c r="U37" s="5"/>
      <c r="V37" s="5"/>
      <c r="W37" s="5"/>
      <c r="X37" s="5"/>
      <c r="Y37" s="5"/>
      <c r="Z37" s="28"/>
      <c r="AA37" s="28"/>
    </row>
    <row r="38" spans="1:27" ht="30" customHeight="1" x14ac:dyDescent="0.15">
      <c r="A38" s="319"/>
      <c r="B38" s="309"/>
      <c r="C38" s="308"/>
      <c r="D38" s="343"/>
      <c r="E38" s="343"/>
      <c r="F38" s="13" t="s">
        <v>256</v>
      </c>
      <c r="G38" s="13" t="s">
        <v>257</v>
      </c>
      <c r="H38" s="13">
        <v>37377343.316</v>
      </c>
      <c r="I38" s="13">
        <v>4451367.9579999996</v>
      </c>
      <c r="J38" s="13">
        <v>37376136.284999996</v>
      </c>
      <c r="K38" s="13">
        <v>4453483.0779999997</v>
      </c>
      <c r="L38" s="28">
        <v>1202.5</v>
      </c>
      <c r="M38" s="28">
        <v>1175.2</v>
      </c>
      <c r="N38" s="18"/>
      <c r="O38" s="25"/>
      <c r="P38" s="5"/>
      <c r="Q38" s="5"/>
      <c r="R38" s="5"/>
      <c r="S38" s="5"/>
      <c r="T38" s="45" t="s">
        <v>349</v>
      </c>
      <c r="U38" s="61">
        <v>2.61</v>
      </c>
      <c r="V38" s="62">
        <v>91</v>
      </c>
      <c r="W38" s="45">
        <v>1.6</v>
      </c>
      <c r="X38" s="45">
        <v>382275.29</v>
      </c>
      <c r="Y38" s="45">
        <v>1200.9000000000001</v>
      </c>
      <c r="Z38" s="48">
        <v>1173.5999999999999</v>
      </c>
      <c r="AA38" s="68">
        <v>361640</v>
      </c>
    </row>
    <row r="39" spans="1:27" ht="30" customHeight="1" x14ac:dyDescent="0.15">
      <c r="A39" s="319"/>
      <c r="B39" s="309"/>
      <c r="C39" s="308"/>
      <c r="D39" s="343"/>
      <c r="E39" s="343"/>
      <c r="F39" s="13" t="s">
        <v>257</v>
      </c>
      <c r="G39" s="13" t="s">
        <v>258</v>
      </c>
      <c r="H39" s="13">
        <v>37376136.284999996</v>
      </c>
      <c r="I39" s="13">
        <v>4453483.0779999997</v>
      </c>
      <c r="J39" s="13">
        <v>37376228.664999999</v>
      </c>
      <c r="K39" s="13">
        <v>4453741.9840000002</v>
      </c>
      <c r="L39" s="28">
        <v>1175.2</v>
      </c>
      <c r="M39" s="28">
        <v>1172.8</v>
      </c>
      <c r="N39" s="18"/>
      <c r="O39" s="18"/>
      <c r="P39" s="5"/>
      <c r="Q39" s="58" t="s">
        <v>235</v>
      </c>
      <c r="R39" s="63">
        <v>0.29499999999999998</v>
      </c>
      <c r="S39" s="58">
        <v>19530.509999999998</v>
      </c>
      <c r="T39" s="28"/>
      <c r="U39" s="28"/>
      <c r="V39" s="28"/>
      <c r="W39" s="28"/>
      <c r="X39" s="28"/>
      <c r="Y39" s="28"/>
      <c r="Z39" s="28"/>
      <c r="AA39" s="28"/>
    </row>
    <row r="40" spans="1:27" ht="30" customHeight="1" x14ac:dyDescent="0.15">
      <c r="A40" s="319"/>
      <c r="B40" s="309"/>
      <c r="C40" s="308"/>
      <c r="D40" s="343"/>
      <c r="E40" s="343"/>
      <c r="F40" s="13" t="s">
        <v>258</v>
      </c>
      <c r="G40" s="13" t="s">
        <v>355</v>
      </c>
      <c r="H40" s="13">
        <v>37376228.664999999</v>
      </c>
      <c r="I40" s="13">
        <v>4453741.9840000002</v>
      </c>
      <c r="J40" s="13">
        <v>37378195.277000003</v>
      </c>
      <c r="K40" s="13">
        <v>4456066.7110000001</v>
      </c>
      <c r="L40" s="28">
        <v>1172.8</v>
      </c>
      <c r="M40" s="28">
        <v>1148.5999999999999</v>
      </c>
      <c r="N40" s="18"/>
      <c r="O40" s="25"/>
      <c r="P40" s="5"/>
      <c r="Q40" s="5"/>
      <c r="R40" s="5"/>
      <c r="S40" s="5"/>
      <c r="T40" s="45" t="s">
        <v>350</v>
      </c>
      <c r="U40" s="61">
        <v>3.923</v>
      </c>
      <c r="V40" s="62">
        <v>34</v>
      </c>
      <c r="W40" s="45">
        <v>1.6</v>
      </c>
      <c r="X40" s="45">
        <v>296922.87</v>
      </c>
      <c r="Y40" s="45">
        <v>1171.2</v>
      </c>
      <c r="Z40" s="48">
        <v>1147</v>
      </c>
      <c r="AA40" s="68">
        <v>205076</v>
      </c>
    </row>
    <row r="41" spans="1:27" ht="30" customHeight="1" x14ac:dyDescent="0.15">
      <c r="A41" s="319"/>
      <c r="B41" s="17">
        <v>9</v>
      </c>
      <c r="C41" s="13" t="s">
        <v>89</v>
      </c>
      <c r="D41" s="18">
        <v>21.1722</v>
      </c>
      <c r="E41" s="18">
        <v>21.1722</v>
      </c>
      <c r="F41" s="9" t="s">
        <v>243</v>
      </c>
      <c r="G41" s="11" t="s">
        <v>259</v>
      </c>
      <c r="H41" s="13">
        <v>37354945.140900001</v>
      </c>
      <c r="I41" s="13">
        <v>4442043.3468000004</v>
      </c>
      <c r="J41" s="13">
        <v>37361976.378300004</v>
      </c>
      <c r="K41" s="13">
        <v>4457959.4221999999</v>
      </c>
      <c r="L41" s="28">
        <v>1490.9</v>
      </c>
      <c r="M41" s="28">
        <v>1176.8</v>
      </c>
      <c r="N41" s="18"/>
      <c r="O41" s="18"/>
      <c r="P41" s="5"/>
      <c r="Q41" s="58" t="s">
        <v>228</v>
      </c>
      <c r="R41" s="63">
        <v>21.1722</v>
      </c>
      <c r="S41" s="58">
        <v>1102075.3330999999</v>
      </c>
      <c r="T41" s="5"/>
      <c r="U41" s="5"/>
      <c r="V41" s="5"/>
      <c r="W41" s="5"/>
      <c r="X41" s="5"/>
      <c r="Y41" s="5"/>
      <c r="Z41" s="28"/>
      <c r="AA41" s="28"/>
    </row>
    <row r="42" spans="1:27" ht="30" customHeight="1" x14ac:dyDescent="0.15">
      <c r="A42" s="319"/>
      <c r="B42" s="17">
        <v>10</v>
      </c>
      <c r="C42" s="13" t="s">
        <v>94</v>
      </c>
      <c r="D42" s="18">
        <v>27.865600000000001</v>
      </c>
      <c r="E42" s="18">
        <v>27.865600000000001</v>
      </c>
      <c r="F42" s="9" t="s">
        <v>243</v>
      </c>
      <c r="G42" s="11" t="s">
        <v>260</v>
      </c>
      <c r="H42" s="13">
        <v>37354678.078299999</v>
      </c>
      <c r="I42" s="13">
        <v>4442745.9923999999</v>
      </c>
      <c r="J42" s="13">
        <v>37359909.248800002</v>
      </c>
      <c r="K42" s="13">
        <v>4464150.5438000001</v>
      </c>
      <c r="L42" s="28">
        <v>1450.1</v>
      </c>
      <c r="M42" s="28">
        <v>1126.45</v>
      </c>
      <c r="N42" s="18"/>
      <c r="O42" s="18"/>
      <c r="P42" s="5"/>
      <c r="Q42" s="58" t="s">
        <v>228</v>
      </c>
      <c r="R42" s="63">
        <v>27.865600000000001</v>
      </c>
      <c r="S42" s="58">
        <v>1933473.5593999999</v>
      </c>
      <c r="T42" s="5"/>
      <c r="U42" s="5"/>
      <c r="V42" s="5"/>
      <c r="W42" s="5"/>
      <c r="X42" s="5"/>
      <c r="Y42" s="5"/>
      <c r="Z42" s="28"/>
      <c r="AA42" s="28"/>
    </row>
    <row r="43" spans="1:27" ht="30" customHeight="1" x14ac:dyDescent="0.15">
      <c r="A43" s="21"/>
      <c r="B43" s="21"/>
      <c r="C43" s="21"/>
      <c r="D43" s="21">
        <f>SUM(D22:D42)</f>
        <v>199.70840000000001</v>
      </c>
      <c r="E43" s="21">
        <f>SUM(E22:E42)</f>
        <v>199.70840000000001</v>
      </c>
      <c r="F43" s="21"/>
      <c r="G43" s="21"/>
      <c r="H43" s="21"/>
      <c r="I43" s="21"/>
      <c r="J43" s="21"/>
      <c r="K43" s="21"/>
      <c r="L43" s="21"/>
      <c r="M43" s="21"/>
      <c r="N43" s="21">
        <v>3</v>
      </c>
      <c r="O43" s="21">
        <f>SUM(O28:O42)</f>
        <v>26.1936</v>
      </c>
      <c r="P43" s="21">
        <f>SUM(P28:P42)</f>
        <v>2325268.88</v>
      </c>
      <c r="Q43" s="21">
        <v>8</v>
      </c>
      <c r="R43" s="21">
        <f>SUM(R22:R42)</f>
        <v>117.4628</v>
      </c>
      <c r="S43" s="21">
        <f>SUM(S23:S42)</f>
        <v>31698307.122499999</v>
      </c>
      <c r="T43" s="21">
        <v>10</v>
      </c>
      <c r="U43" s="21">
        <f>SUM(U22:U42)</f>
        <v>56.052100000000003</v>
      </c>
      <c r="V43" s="21"/>
      <c r="W43" s="21"/>
      <c r="X43" s="21">
        <f>SUM(X22:X42)</f>
        <v>8635524.8299999982</v>
      </c>
      <c r="Y43" s="21"/>
      <c r="Z43" s="21"/>
      <c r="AA43" s="37">
        <f>SUM(AA22:AA42)</f>
        <v>6984663.4000000004</v>
      </c>
    </row>
    <row r="44" spans="1:27" ht="30" customHeight="1" x14ac:dyDescent="0.15">
      <c r="A44" s="319" t="s">
        <v>99</v>
      </c>
      <c r="B44" s="319">
        <v>1</v>
      </c>
      <c r="C44" s="308" t="s">
        <v>217</v>
      </c>
      <c r="D44" s="344">
        <v>71.316500000000005</v>
      </c>
      <c r="E44" s="344">
        <v>71.316500000000005</v>
      </c>
      <c r="F44" s="9" t="s">
        <v>243</v>
      </c>
      <c r="G44" s="1" t="s">
        <v>261</v>
      </c>
      <c r="H44" s="7">
        <v>37379607.052000001</v>
      </c>
      <c r="I44" s="7">
        <v>4425545.5449999999</v>
      </c>
      <c r="J44" s="7">
        <v>37381756.855999999</v>
      </c>
      <c r="K44" s="7">
        <v>4432358.2</v>
      </c>
      <c r="L44" s="1">
        <v>1337.1</v>
      </c>
      <c r="M44" s="1">
        <v>1289.3</v>
      </c>
      <c r="N44" s="1"/>
      <c r="O44" s="1"/>
      <c r="P44" s="1"/>
      <c r="Q44" s="1"/>
      <c r="R44" s="1"/>
      <c r="S44" s="1"/>
      <c r="T44" s="64" t="s">
        <v>345</v>
      </c>
      <c r="U44" s="57">
        <v>8.0530000000000008</v>
      </c>
      <c r="V44" s="47">
        <v>490</v>
      </c>
      <c r="W44" s="64">
        <v>1.4</v>
      </c>
      <c r="X44" s="64">
        <v>2794980.68</v>
      </c>
      <c r="Y44" s="64">
        <v>1335.7</v>
      </c>
      <c r="Z44" s="64">
        <v>1287.9000000000001</v>
      </c>
      <c r="AA44" s="64">
        <v>1041340.1</v>
      </c>
    </row>
    <row r="45" spans="1:27" ht="30" customHeight="1" x14ac:dyDescent="0.15">
      <c r="A45" s="319"/>
      <c r="B45" s="319"/>
      <c r="C45" s="308"/>
      <c r="D45" s="344"/>
      <c r="E45" s="344"/>
      <c r="F45" s="1" t="s">
        <v>261</v>
      </c>
      <c r="G45" s="1" t="s">
        <v>262</v>
      </c>
      <c r="H45" s="7">
        <v>37381756.855999999</v>
      </c>
      <c r="I45" s="7">
        <v>4432358.2</v>
      </c>
      <c r="J45" s="7">
        <v>37381945.122000001</v>
      </c>
      <c r="K45" s="7">
        <v>4432686.2939999998</v>
      </c>
      <c r="L45" s="1">
        <v>1289.3</v>
      </c>
      <c r="M45" s="1">
        <v>1287.5999999999999</v>
      </c>
      <c r="N45" s="1"/>
      <c r="O45" s="1"/>
      <c r="P45" s="1"/>
      <c r="Q45" s="65" t="s">
        <v>228</v>
      </c>
      <c r="R45" s="59">
        <v>0.379</v>
      </c>
      <c r="S45" s="65">
        <v>85037.1</v>
      </c>
      <c r="T45" s="1"/>
      <c r="U45" s="1"/>
      <c r="V45" s="1"/>
      <c r="W45" s="1"/>
      <c r="X45" s="1"/>
      <c r="Y45" s="1"/>
      <c r="Z45" s="1"/>
      <c r="AA45" s="1"/>
    </row>
    <row r="46" spans="1:27" ht="30" customHeight="1" x14ac:dyDescent="0.15">
      <c r="A46" s="319"/>
      <c r="B46" s="319"/>
      <c r="C46" s="308"/>
      <c r="D46" s="344"/>
      <c r="E46" s="344"/>
      <c r="F46" s="1" t="s">
        <v>262</v>
      </c>
      <c r="G46" s="1" t="s">
        <v>263</v>
      </c>
      <c r="H46" s="7">
        <v>37381945.122000001</v>
      </c>
      <c r="I46" s="7">
        <v>4432686.2939999998</v>
      </c>
      <c r="J46" s="7">
        <v>37382137.038999997</v>
      </c>
      <c r="K46" s="7">
        <v>4433904.26</v>
      </c>
      <c r="L46" s="1">
        <v>1287.5999999999999</v>
      </c>
      <c r="M46" s="1">
        <v>1280.9000000000001</v>
      </c>
      <c r="N46" s="1"/>
      <c r="O46" s="1"/>
      <c r="P46" s="1"/>
      <c r="Q46" s="1"/>
      <c r="R46" s="1"/>
      <c r="S46" s="1"/>
      <c r="T46" s="64" t="s">
        <v>349</v>
      </c>
      <c r="U46" s="57">
        <v>1.3480000000000001</v>
      </c>
      <c r="V46" s="47">
        <v>368</v>
      </c>
      <c r="W46" s="64">
        <v>1.4</v>
      </c>
      <c r="X46" s="64">
        <v>440366.06</v>
      </c>
      <c r="Y46" s="64">
        <v>1286.2</v>
      </c>
      <c r="Z46" s="64">
        <v>1279.5</v>
      </c>
      <c r="AA46" s="64">
        <v>79412.800000000003</v>
      </c>
    </row>
    <row r="47" spans="1:27" ht="30" customHeight="1" x14ac:dyDescent="0.15">
      <c r="A47" s="319"/>
      <c r="B47" s="319"/>
      <c r="C47" s="308"/>
      <c r="D47" s="344"/>
      <c r="E47" s="344"/>
      <c r="F47" s="1" t="s">
        <v>263</v>
      </c>
      <c r="G47" s="1" t="s">
        <v>264</v>
      </c>
      <c r="H47" s="7">
        <v>37382137.038999997</v>
      </c>
      <c r="I47" s="7">
        <v>4433904.26</v>
      </c>
      <c r="J47" s="7">
        <v>37382234.715000004</v>
      </c>
      <c r="K47" s="7">
        <v>4434095.1869999999</v>
      </c>
      <c r="L47" s="1">
        <v>1280.9000000000001</v>
      </c>
      <c r="M47" s="1">
        <v>1278.0999999999999</v>
      </c>
      <c r="N47" s="1"/>
      <c r="O47" s="1"/>
      <c r="P47" s="1"/>
      <c r="Q47" s="65" t="s">
        <v>235</v>
      </c>
      <c r="R47" s="59">
        <v>0.214</v>
      </c>
      <c r="S47" s="60">
        <v>60747.19</v>
      </c>
      <c r="T47" s="1"/>
      <c r="U47" s="1"/>
      <c r="V47" s="1"/>
      <c r="W47" s="1"/>
      <c r="X47" s="1"/>
      <c r="Y47" s="1"/>
      <c r="Z47" s="1"/>
      <c r="AA47" s="1"/>
    </row>
    <row r="48" spans="1:27" ht="30" customHeight="1" x14ac:dyDescent="0.15">
      <c r="A48" s="319"/>
      <c r="B48" s="319"/>
      <c r="C48" s="308"/>
      <c r="D48" s="344"/>
      <c r="E48" s="344"/>
      <c r="F48" s="1" t="s">
        <v>264</v>
      </c>
      <c r="G48" s="1" t="s">
        <v>265</v>
      </c>
      <c r="H48" s="7">
        <v>37382234.715000004</v>
      </c>
      <c r="I48" s="7">
        <v>4434095.1869999999</v>
      </c>
      <c r="J48" s="7">
        <v>37386461.083999999</v>
      </c>
      <c r="K48" s="7">
        <v>4448044.6619999995</v>
      </c>
      <c r="L48" s="1">
        <v>1278.0999999999999</v>
      </c>
      <c r="M48" s="1">
        <v>1179.5</v>
      </c>
      <c r="N48" s="1"/>
      <c r="O48" s="1"/>
      <c r="P48" s="1"/>
      <c r="Q48" s="1"/>
      <c r="R48" s="1"/>
      <c r="S48" s="1"/>
      <c r="T48" s="64" t="s">
        <v>350</v>
      </c>
      <c r="U48" s="57">
        <v>15.242000000000001</v>
      </c>
      <c r="V48" s="47">
        <v>498</v>
      </c>
      <c r="W48" s="64">
        <v>1.4</v>
      </c>
      <c r="X48" s="64">
        <v>8276581.1100000003</v>
      </c>
      <c r="Y48" s="64">
        <v>1276.7</v>
      </c>
      <c r="Z48" s="64">
        <v>1178.0999999999999</v>
      </c>
      <c r="AA48" s="64">
        <v>5460690.5999999996</v>
      </c>
    </row>
    <row r="49" spans="1:27" ht="30" customHeight="1" x14ac:dyDescent="0.15">
      <c r="A49" s="319"/>
      <c r="B49" s="319"/>
      <c r="C49" s="308"/>
      <c r="D49" s="344"/>
      <c r="E49" s="344"/>
      <c r="F49" s="1" t="s">
        <v>265</v>
      </c>
      <c r="G49" s="1" t="s">
        <v>266</v>
      </c>
      <c r="H49" s="7">
        <v>37386461.083999999</v>
      </c>
      <c r="I49" s="7">
        <v>4448044.6619999995</v>
      </c>
      <c r="J49" s="7">
        <v>37386615.023000002</v>
      </c>
      <c r="K49" s="7">
        <v>4448232.1320000002</v>
      </c>
      <c r="L49" s="1">
        <v>1179.5</v>
      </c>
      <c r="M49" s="1">
        <v>1176.9000000000001</v>
      </c>
      <c r="N49" s="1"/>
      <c r="O49" s="1"/>
      <c r="P49" s="1"/>
      <c r="Q49" s="65" t="s">
        <v>239</v>
      </c>
      <c r="R49" s="59">
        <v>0.24299999999999999</v>
      </c>
      <c r="S49" s="65">
        <v>116339.7</v>
      </c>
      <c r="T49" s="1"/>
      <c r="U49" s="1"/>
      <c r="V49" s="1"/>
      <c r="W49" s="1"/>
      <c r="X49" s="1"/>
      <c r="Y49" s="1"/>
      <c r="Z49" s="1"/>
      <c r="AA49" s="1"/>
    </row>
    <row r="50" spans="1:27" ht="30" customHeight="1" x14ac:dyDescent="0.15">
      <c r="A50" s="319"/>
      <c r="B50" s="319"/>
      <c r="C50" s="308"/>
      <c r="D50" s="344"/>
      <c r="E50" s="344"/>
      <c r="F50" s="1" t="s">
        <v>266</v>
      </c>
      <c r="G50" s="1" t="s">
        <v>268</v>
      </c>
      <c r="H50" s="7">
        <v>37386615.023000002</v>
      </c>
      <c r="I50" s="7">
        <v>4448232.1320000002</v>
      </c>
      <c r="J50" s="7">
        <v>37389784.734999999</v>
      </c>
      <c r="K50" s="7">
        <v>4451219.0580000002</v>
      </c>
      <c r="L50" s="1">
        <v>1176.9000000000001</v>
      </c>
      <c r="M50" s="1">
        <v>1142.9000000000001</v>
      </c>
      <c r="N50" s="1"/>
      <c r="O50" s="1"/>
      <c r="P50" s="1"/>
      <c r="Q50" s="1"/>
      <c r="R50" s="1"/>
      <c r="S50" s="1"/>
      <c r="T50" s="64" t="s">
        <v>356</v>
      </c>
      <c r="U50" s="57">
        <v>4.8019999999999996</v>
      </c>
      <c r="V50" s="47">
        <v>230</v>
      </c>
      <c r="W50" s="64">
        <v>1.4</v>
      </c>
      <c r="X50" s="64">
        <v>1868614.95</v>
      </c>
      <c r="Y50" s="64">
        <v>1175.5</v>
      </c>
      <c r="Z50" s="64">
        <v>1141.5</v>
      </c>
      <c r="AA50" s="64">
        <v>1221623.1000000001</v>
      </c>
    </row>
    <row r="51" spans="1:27" ht="30" customHeight="1" x14ac:dyDescent="0.15">
      <c r="A51" s="319"/>
      <c r="B51" s="319"/>
      <c r="C51" s="308"/>
      <c r="D51" s="344"/>
      <c r="E51" s="344"/>
      <c r="F51" s="1" t="s">
        <v>268</v>
      </c>
      <c r="G51" s="1" t="s">
        <v>269</v>
      </c>
      <c r="H51" s="7">
        <v>37389784.734999999</v>
      </c>
      <c r="I51" s="7">
        <v>4451219.0580000002</v>
      </c>
      <c r="J51" s="7">
        <v>37390040.517999999</v>
      </c>
      <c r="K51" s="7">
        <v>4451203.13</v>
      </c>
      <c r="L51" s="1">
        <v>1142.9000000000001</v>
      </c>
      <c r="M51" s="1">
        <v>1140.5</v>
      </c>
      <c r="N51" s="1"/>
      <c r="O51" s="1"/>
      <c r="P51" s="1"/>
      <c r="Q51" s="65" t="s">
        <v>267</v>
      </c>
      <c r="R51" s="59">
        <v>0.25530000000000003</v>
      </c>
      <c r="S51" s="65">
        <v>57786</v>
      </c>
      <c r="T51" s="1"/>
      <c r="U51" s="1"/>
      <c r="V51" s="1"/>
      <c r="W51" s="1"/>
      <c r="X51" s="1"/>
      <c r="Y51" s="1"/>
      <c r="Z51" s="1"/>
      <c r="AA51" s="1"/>
    </row>
    <row r="52" spans="1:27" ht="30" customHeight="1" x14ac:dyDescent="0.15">
      <c r="A52" s="319"/>
      <c r="B52" s="319"/>
      <c r="C52" s="308"/>
      <c r="D52" s="344"/>
      <c r="E52" s="344"/>
      <c r="F52" s="1" t="s">
        <v>269</v>
      </c>
      <c r="G52" s="1" t="s">
        <v>271</v>
      </c>
      <c r="H52" s="7">
        <v>37390040.517999999</v>
      </c>
      <c r="I52" s="7">
        <v>4451203.13</v>
      </c>
      <c r="J52" s="7">
        <v>37395530.475000001</v>
      </c>
      <c r="K52" s="7">
        <v>4456794.432</v>
      </c>
      <c r="L52" s="1">
        <v>1140.5</v>
      </c>
      <c r="M52" s="1">
        <v>1083.2</v>
      </c>
      <c r="N52" s="1"/>
      <c r="O52" s="1"/>
      <c r="P52" s="1"/>
      <c r="Q52" s="1"/>
      <c r="R52" s="1"/>
      <c r="S52" s="1"/>
      <c r="T52" s="64" t="s">
        <v>357</v>
      </c>
      <c r="U52" s="57">
        <v>7.9984999999999999</v>
      </c>
      <c r="V52" s="47">
        <v>490</v>
      </c>
      <c r="W52" s="64">
        <v>1.4</v>
      </c>
      <c r="X52" s="64">
        <v>3501896.21</v>
      </c>
      <c r="Y52" s="64">
        <v>1139.0999999999999</v>
      </c>
      <c r="Z52" s="64">
        <v>1081.8</v>
      </c>
      <c r="AA52" s="64">
        <v>590802.19999999995</v>
      </c>
    </row>
    <row r="53" spans="1:27" ht="30" customHeight="1" x14ac:dyDescent="0.15">
      <c r="A53" s="319"/>
      <c r="B53" s="319"/>
      <c r="C53" s="308"/>
      <c r="D53" s="344"/>
      <c r="E53" s="344"/>
      <c r="F53" s="1" t="s">
        <v>271</v>
      </c>
      <c r="G53" s="1" t="s">
        <v>272</v>
      </c>
      <c r="H53" s="7">
        <v>37395530.475000001</v>
      </c>
      <c r="I53" s="7">
        <v>4456794.432</v>
      </c>
      <c r="J53" s="7">
        <v>37387838.601999998</v>
      </c>
      <c r="K53" s="7">
        <v>4482650.4270000001</v>
      </c>
      <c r="L53" s="1">
        <v>1083.2</v>
      </c>
      <c r="M53" s="1">
        <v>1007.6</v>
      </c>
      <c r="N53" s="1"/>
      <c r="O53" s="1"/>
      <c r="P53" s="1"/>
      <c r="Q53" s="65" t="s">
        <v>270</v>
      </c>
      <c r="R53" s="59">
        <v>32.780500000000004</v>
      </c>
      <c r="S53" s="65">
        <v>23803696.539999999</v>
      </c>
      <c r="T53" s="1"/>
      <c r="U53" s="1"/>
      <c r="V53" s="1"/>
      <c r="W53" s="1"/>
      <c r="X53" s="1"/>
      <c r="Y53" s="1"/>
      <c r="Z53" s="1"/>
      <c r="AA53" s="1"/>
    </row>
    <row r="54" spans="1:27" ht="30" customHeight="1" x14ac:dyDescent="0.15">
      <c r="A54" s="319"/>
      <c r="B54" s="319">
        <v>2</v>
      </c>
      <c r="C54" s="319" t="s">
        <v>105</v>
      </c>
      <c r="D54" s="344">
        <v>26.9298</v>
      </c>
      <c r="E54" s="344">
        <v>26.9298</v>
      </c>
      <c r="F54" s="26" t="s">
        <v>243</v>
      </c>
      <c r="G54" s="1" t="s">
        <v>273</v>
      </c>
      <c r="H54" s="7">
        <v>37393873.217</v>
      </c>
      <c r="I54" s="7">
        <v>4431465.6500000004</v>
      </c>
      <c r="J54" s="7">
        <v>37398428.592</v>
      </c>
      <c r="K54" s="7">
        <v>4446689.79</v>
      </c>
      <c r="L54" s="1">
        <v>1421.4</v>
      </c>
      <c r="M54" s="1">
        <v>1206.2</v>
      </c>
      <c r="N54" s="1"/>
      <c r="O54" s="1"/>
      <c r="P54" s="1"/>
      <c r="Q54" s="1"/>
      <c r="R54" s="1"/>
      <c r="S54" s="1"/>
      <c r="T54" s="64" t="s">
        <v>345</v>
      </c>
      <c r="U54" s="57">
        <v>17.399999999999999</v>
      </c>
      <c r="V54" s="47">
        <v>305</v>
      </c>
      <c r="W54" s="64">
        <v>1.3</v>
      </c>
      <c r="X54" s="64">
        <v>3520823.55</v>
      </c>
      <c r="Y54" s="64">
        <v>1420.1</v>
      </c>
      <c r="Z54" s="64">
        <v>1204.9000000000001</v>
      </c>
      <c r="AA54" s="64">
        <v>2659542.6</v>
      </c>
    </row>
    <row r="55" spans="1:27" ht="30" customHeight="1" x14ac:dyDescent="0.15">
      <c r="A55" s="319"/>
      <c r="B55" s="319"/>
      <c r="C55" s="319"/>
      <c r="D55" s="344"/>
      <c r="E55" s="344"/>
      <c r="F55" s="1" t="s">
        <v>273</v>
      </c>
      <c r="G55" s="1" t="s">
        <v>274</v>
      </c>
      <c r="H55" s="7">
        <v>37398428.592</v>
      </c>
      <c r="I55" s="7">
        <v>4446689.79</v>
      </c>
      <c r="J55" s="7">
        <v>37398447.527999997</v>
      </c>
      <c r="K55" s="7">
        <v>4446896.2</v>
      </c>
      <c r="L55" s="1">
        <v>1206.2</v>
      </c>
      <c r="M55" s="1">
        <v>1202.3</v>
      </c>
      <c r="N55" s="1"/>
      <c r="O55" s="1"/>
      <c r="P55" s="1"/>
      <c r="Q55" s="65" t="s">
        <v>228</v>
      </c>
      <c r="R55" s="59">
        <v>0.2</v>
      </c>
      <c r="S55" s="65">
        <v>65052.67</v>
      </c>
      <c r="T55" s="1"/>
      <c r="U55" s="1"/>
      <c r="V55" s="1"/>
      <c r="W55" s="1"/>
      <c r="X55" s="1"/>
      <c r="Y55" s="1"/>
      <c r="Z55" s="1"/>
      <c r="AA55" s="1"/>
    </row>
    <row r="56" spans="1:27" ht="30" customHeight="1" x14ac:dyDescent="0.15">
      <c r="A56" s="319"/>
      <c r="B56" s="319"/>
      <c r="C56" s="319"/>
      <c r="D56" s="344"/>
      <c r="E56" s="344"/>
      <c r="F56" s="1" t="s">
        <v>274</v>
      </c>
      <c r="G56" s="1" t="s">
        <v>275</v>
      </c>
      <c r="H56" s="7">
        <v>37398447.527999997</v>
      </c>
      <c r="I56" s="7">
        <v>4446896.2</v>
      </c>
      <c r="J56" s="13">
        <v>37394641.295000002</v>
      </c>
      <c r="K56" s="13">
        <v>4453346.8320000004</v>
      </c>
      <c r="L56" s="1">
        <v>1202.3</v>
      </c>
      <c r="M56" s="1">
        <v>1119.2</v>
      </c>
      <c r="N56" s="1"/>
      <c r="O56" s="1"/>
      <c r="P56" s="1"/>
      <c r="Q56" s="1"/>
      <c r="R56" s="1"/>
      <c r="S56" s="1"/>
      <c r="T56" s="64" t="s">
        <v>349</v>
      </c>
      <c r="U56" s="61">
        <v>7.9320000000000004</v>
      </c>
      <c r="V56" s="64">
        <v>281</v>
      </c>
      <c r="W56" s="64">
        <v>1.3</v>
      </c>
      <c r="X56" s="64">
        <v>1821583.17</v>
      </c>
      <c r="Y56" s="64">
        <v>1201</v>
      </c>
      <c r="Z56" s="64">
        <v>1117.9000000000001</v>
      </c>
      <c r="AA56" s="64">
        <v>1453293</v>
      </c>
    </row>
    <row r="57" spans="1:27" ht="30" customHeight="1" x14ac:dyDescent="0.15">
      <c r="A57" s="319"/>
      <c r="B57" s="319"/>
      <c r="C57" s="319"/>
      <c r="D57" s="344"/>
      <c r="E57" s="344"/>
      <c r="F57" s="1" t="s">
        <v>275</v>
      </c>
      <c r="G57" s="1" t="s">
        <v>276</v>
      </c>
      <c r="H57" s="13">
        <v>37394641.295000002</v>
      </c>
      <c r="I57" s="13">
        <v>4453346.8320000004</v>
      </c>
      <c r="J57" s="13">
        <v>37394594.273999996</v>
      </c>
      <c r="K57" s="13">
        <v>4453607.6030000001</v>
      </c>
      <c r="L57" s="1">
        <v>1119.2</v>
      </c>
      <c r="M57" s="1">
        <v>1116.7</v>
      </c>
      <c r="N57" s="1"/>
      <c r="O57" s="1"/>
      <c r="P57" s="1"/>
      <c r="Q57" s="65" t="s">
        <v>235</v>
      </c>
      <c r="R57" s="63">
        <v>0.26800000000000002</v>
      </c>
      <c r="S57" s="65">
        <v>24987.81</v>
      </c>
      <c r="T57" s="1"/>
      <c r="U57" s="1"/>
      <c r="V57" s="1"/>
      <c r="W57" s="1"/>
      <c r="X57" s="1"/>
      <c r="Y57" s="1"/>
      <c r="Z57" s="1"/>
      <c r="AA57" s="1"/>
    </row>
    <row r="58" spans="1:27" ht="30" customHeight="1" x14ac:dyDescent="0.15">
      <c r="A58" s="319"/>
      <c r="B58" s="319"/>
      <c r="C58" s="319"/>
      <c r="D58" s="344"/>
      <c r="E58" s="344"/>
      <c r="F58" s="1" t="s">
        <v>276</v>
      </c>
      <c r="G58" s="1" t="s">
        <v>358</v>
      </c>
      <c r="H58" s="13">
        <v>37394594.273999996</v>
      </c>
      <c r="I58" s="13">
        <v>4453607.6030000001</v>
      </c>
      <c r="J58" s="13">
        <v>37394143.796999998</v>
      </c>
      <c r="K58" s="13">
        <v>4454636.2719999999</v>
      </c>
      <c r="L58" s="1">
        <v>1116.7</v>
      </c>
      <c r="M58" s="1">
        <v>1104.5</v>
      </c>
      <c r="N58" s="1"/>
      <c r="O58" s="1"/>
      <c r="P58" s="1"/>
      <c r="Q58" s="1"/>
      <c r="R58" s="1"/>
      <c r="S58" s="1"/>
      <c r="T58" s="64" t="s">
        <v>350</v>
      </c>
      <c r="U58" s="61">
        <v>1.1297999999999999</v>
      </c>
      <c r="V58" s="64">
        <v>251</v>
      </c>
      <c r="W58" s="64">
        <v>1.3</v>
      </c>
      <c r="X58" s="64">
        <v>276907.69</v>
      </c>
      <c r="Y58" s="64">
        <v>1115.4000000000001</v>
      </c>
      <c r="Z58" s="64">
        <v>1103.2</v>
      </c>
      <c r="AA58" s="64">
        <v>37518.39</v>
      </c>
    </row>
    <row r="59" spans="1:27" ht="30" customHeight="1" x14ac:dyDescent="0.15">
      <c r="A59" s="319"/>
      <c r="B59" s="319">
        <v>3</v>
      </c>
      <c r="C59" s="308" t="s">
        <v>110</v>
      </c>
      <c r="D59" s="344">
        <v>13.350199999999999</v>
      </c>
      <c r="E59" s="344">
        <v>13.350199999999999</v>
      </c>
      <c r="F59" s="9" t="s">
        <v>243</v>
      </c>
      <c r="G59" s="1" t="s">
        <v>329</v>
      </c>
      <c r="H59" s="13">
        <v>37393327.141999997</v>
      </c>
      <c r="I59" s="13">
        <v>4438655.9979999997</v>
      </c>
      <c r="J59" s="13">
        <v>37390625.317000002</v>
      </c>
      <c r="K59" s="13">
        <v>4444803.6140000001</v>
      </c>
      <c r="L59" s="1">
        <v>1333.7</v>
      </c>
      <c r="M59" s="1">
        <v>1235.5</v>
      </c>
      <c r="N59" s="23" t="s">
        <v>321</v>
      </c>
      <c r="O59" s="39">
        <v>7.4109999999999996</v>
      </c>
      <c r="P59" s="23">
        <v>532420.07999999996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30" customHeight="1" x14ac:dyDescent="0.15">
      <c r="A60" s="319"/>
      <c r="B60" s="319"/>
      <c r="C60" s="308"/>
      <c r="D60" s="344"/>
      <c r="E60" s="344"/>
      <c r="F60" s="1" t="s">
        <v>329</v>
      </c>
      <c r="G60" s="1" t="s">
        <v>277</v>
      </c>
      <c r="H60" s="13">
        <v>37390625.317000002</v>
      </c>
      <c r="I60" s="13">
        <v>4444803.6140000001</v>
      </c>
      <c r="J60" s="13">
        <v>37388965.262999997</v>
      </c>
      <c r="K60" s="13">
        <v>4448898.0719999997</v>
      </c>
      <c r="L60" s="1">
        <v>1235.5</v>
      </c>
      <c r="M60" s="1">
        <v>1198.5</v>
      </c>
      <c r="N60" s="1"/>
      <c r="O60" s="1"/>
      <c r="P60" s="1"/>
      <c r="Q60" s="1"/>
      <c r="R60" s="1"/>
      <c r="S60" s="1"/>
      <c r="T60" s="64" t="s">
        <v>345</v>
      </c>
      <c r="U60" s="61">
        <v>4.7450000000000001</v>
      </c>
      <c r="V60" s="64">
        <v>120</v>
      </c>
      <c r="W60" s="64">
        <v>1.4</v>
      </c>
      <c r="X60" s="64">
        <v>609541.72</v>
      </c>
      <c r="Y60" s="64">
        <v>1234.0999999999999</v>
      </c>
      <c r="Z60" s="64">
        <v>1197.0999999999999</v>
      </c>
      <c r="AA60" s="64">
        <v>451530.17</v>
      </c>
    </row>
    <row r="61" spans="1:27" ht="30" customHeight="1" x14ac:dyDescent="0.15">
      <c r="A61" s="319"/>
      <c r="B61" s="319"/>
      <c r="C61" s="308"/>
      <c r="D61" s="344"/>
      <c r="E61" s="344"/>
      <c r="F61" s="1" t="s">
        <v>277</v>
      </c>
      <c r="G61" s="1" t="s">
        <v>278</v>
      </c>
      <c r="H61" s="13">
        <v>37388965.262999997</v>
      </c>
      <c r="I61" s="13">
        <v>4448898.0719999997</v>
      </c>
      <c r="J61" s="13">
        <v>37388469.142999999</v>
      </c>
      <c r="K61" s="13">
        <v>4449451.426</v>
      </c>
      <c r="L61" s="1">
        <v>1198.5</v>
      </c>
      <c r="M61" s="1">
        <v>1170.5</v>
      </c>
      <c r="N61" s="1"/>
      <c r="O61" s="1"/>
      <c r="P61" s="1"/>
      <c r="Q61" s="65" t="s">
        <v>228</v>
      </c>
      <c r="R61" s="63">
        <v>0.75700000000000001</v>
      </c>
      <c r="S61" s="65">
        <v>52936.959999999999</v>
      </c>
      <c r="T61" s="1"/>
      <c r="U61" s="1"/>
      <c r="V61" s="1"/>
      <c r="W61" s="1"/>
      <c r="X61" s="1"/>
      <c r="Y61" s="1"/>
      <c r="Z61" s="1"/>
      <c r="AA61" s="1"/>
    </row>
    <row r="62" spans="1:27" ht="30" customHeight="1" x14ac:dyDescent="0.15">
      <c r="A62" s="319"/>
      <c r="B62" s="319"/>
      <c r="C62" s="308"/>
      <c r="D62" s="344"/>
      <c r="E62" s="344"/>
      <c r="F62" s="1" t="s">
        <v>278</v>
      </c>
      <c r="G62" s="1" t="s">
        <v>359</v>
      </c>
      <c r="H62" s="13">
        <v>37388469.142999999</v>
      </c>
      <c r="I62" s="13">
        <v>4449451.426</v>
      </c>
      <c r="J62" s="13">
        <v>37388226.990000002</v>
      </c>
      <c r="K62" s="13">
        <v>4449814.2850000001</v>
      </c>
      <c r="L62" s="1">
        <v>1170.5</v>
      </c>
      <c r="M62" s="1">
        <v>1166.0999999999999</v>
      </c>
      <c r="N62" s="1"/>
      <c r="O62" s="1"/>
      <c r="P62" s="1"/>
      <c r="Q62" s="1"/>
      <c r="R62" s="1"/>
      <c r="S62" s="1"/>
      <c r="T62" s="64" t="s">
        <v>349</v>
      </c>
      <c r="U62" s="61">
        <v>0.43719999999999998</v>
      </c>
      <c r="V62" s="64">
        <v>127</v>
      </c>
      <c r="W62" s="64">
        <v>1.4</v>
      </c>
      <c r="X62" s="64">
        <v>52490.32</v>
      </c>
      <c r="Y62" s="64">
        <v>1169.0999999999999</v>
      </c>
      <c r="Z62" s="64">
        <v>1164.7</v>
      </c>
      <c r="AA62" s="64">
        <v>102907.8</v>
      </c>
    </row>
    <row r="63" spans="1:27" ht="30" customHeight="1" x14ac:dyDescent="0.15">
      <c r="A63" s="319"/>
      <c r="B63" s="319">
        <v>4</v>
      </c>
      <c r="C63" s="308" t="s">
        <v>115</v>
      </c>
      <c r="D63" s="344">
        <v>15.7874</v>
      </c>
      <c r="E63" s="344">
        <v>15.7874</v>
      </c>
      <c r="F63" s="9" t="s">
        <v>243</v>
      </c>
      <c r="G63" s="1" t="s">
        <v>279</v>
      </c>
      <c r="H63" s="13">
        <v>37392955.781000003</v>
      </c>
      <c r="I63" s="13">
        <v>4429752.7309999997</v>
      </c>
      <c r="J63" s="13">
        <v>37391806.255000003</v>
      </c>
      <c r="K63" s="13">
        <v>4431555.7889999999</v>
      </c>
      <c r="L63" s="1">
        <v>1421.5</v>
      </c>
      <c r="M63" s="1">
        <v>1397.6</v>
      </c>
      <c r="N63" s="23" t="s">
        <v>321</v>
      </c>
      <c r="O63" s="39">
        <v>2.1970000000000001</v>
      </c>
      <c r="P63" s="23">
        <v>66391.69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0" customHeight="1" x14ac:dyDescent="0.15">
      <c r="A64" s="319"/>
      <c r="B64" s="319"/>
      <c r="C64" s="308"/>
      <c r="D64" s="344"/>
      <c r="E64" s="344"/>
      <c r="F64" s="1" t="s">
        <v>279</v>
      </c>
      <c r="G64" s="1" t="s">
        <v>280</v>
      </c>
      <c r="H64" s="13">
        <v>37391806.255000003</v>
      </c>
      <c r="I64" s="13">
        <v>4431555.7889999999</v>
      </c>
      <c r="J64" s="13">
        <v>37391691.656000003</v>
      </c>
      <c r="K64" s="13">
        <v>4431717.1459999997</v>
      </c>
      <c r="L64" s="1">
        <v>1397.6</v>
      </c>
      <c r="M64" s="1">
        <v>1395.5</v>
      </c>
      <c r="N64" s="1"/>
      <c r="O64" s="1"/>
      <c r="P64" s="1"/>
      <c r="Q64" s="65" t="s">
        <v>228</v>
      </c>
      <c r="R64" s="63">
        <v>0.2</v>
      </c>
      <c r="S64" s="65">
        <v>10398.85</v>
      </c>
      <c r="T64" s="1"/>
      <c r="U64" s="1"/>
      <c r="V64" s="1"/>
      <c r="W64" s="1"/>
      <c r="X64" s="1"/>
      <c r="Y64" s="1"/>
      <c r="Z64" s="1"/>
      <c r="AA64" s="1"/>
    </row>
    <row r="65" spans="1:27" ht="30" customHeight="1" x14ac:dyDescent="0.15">
      <c r="A65" s="319"/>
      <c r="B65" s="319"/>
      <c r="C65" s="308"/>
      <c r="D65" s="344"/>
      <c r="E65" s="344"/>
      <c r="F65" s="1" t="s">
        <v>280</v>
      </c>
      <c r="G65" s="1" t="s">
        <v>330</v>
      </c>
      <c r="H65" s="13">
        <v>37391691.656000003</v>
      </c>
      <c r="I65" s="13">
        <v>4431717.1459999997</v>
      </c>
      <c r="J65" s="13">
        <v>37390710.662</v>
      </c>
      <c r="K65" s="13">
        <v>4433303.1040000003</v>
      </c>
      <c r="L65" s="1">
        <v>1395.5</v>
      </c>
      <c r="M65" s="1">
        <v>1374.5</v>
      </c>
      <c r="N65" s="23" t="s">
        <v>325</v>
      </c>
      <c r="O65" s="39">
        <v>1.887</v>
      </c>
      <c r="P65" s="23">
        <v>144357.17000000001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0" customHeight="1" x14ac:dyDescent="0.15">
      <c r="A66" s="319"/>
      <c r="B66" s="319"/>
      <c r="C66" s="308"/>
      <c r="D66" s="344"/>
      <c r="E66" s="344"/>
      <c r="F66" s="1" t="s">
        <v>330</v>
      </c>
      <c r="G66" s="1" t="s">
        <v>281</v>
      </c>
      <c r="H66" s="13">
        <v>37390710.662</v>
      </c>
      <c r="I66" s="13">
        <v>4433303.1040000003</v>
      </c>
      <c r="J66" s="13">
        <v>37383504.880999997</v>
      </c>
      <c r="K66" s="13">
        <v>4439829.4479999999</v>
      </c>
      <c r="L66" s="1">
        <v>1374.5</v>
      </c>
      <c r="M66" s="1">
        <v>1253.5999999999999</v>
      </c>
      <c r="N66" s="1"/>
      <c r="O66" s="1"/>
      <c r="P66" s="1"/>
      <c r="Q66" s="1"/>
      <c r="R66" s="1"/>
      <c r="S66" s="1"/>
      <c r="T66" s="64" t="s">
        <v>345</v>
      </c>
      <c r="U66" s="61">
        <v>10.765000000000001</v>
      </c>
      <c r="V66" s="64">
        <v>195</v>
      </c>
      <c r="W66" s="64">
        <v>1.8</v>
      </c>
      <c r="X66" s="64">
        <v>1067190.76</v>
      </c>
      <c r="Y66" s="64">
        <v>1372.7</v>
      </c>
      <c r="Z66" s="64">
        <v>1251.8</v>
      </c>
      <c r="AA66" s="64">
        <v>821243</v>
      </c>
    </row>
    <row r="67" spans="1:27" ht="30" customHeight="1" x14ac:dyDescent="0.15">
      <c r="A67" s="319"/>
      <c r="B67" s="319"/>
      <c r="C67" s="308"/>
      <c r="D67" s="344"/>
      <c r="E67" s="344"/>
      <c r="F67" s="1" t="s">
        <v>281</v>
      </c>
      <c r="G67" s="1" t="s">
        <v>282</v>
      </c>
      <c r="H67" s="13">
        <v>37383504.880999997</v>
      </c>
      <c r="I67" s="13">
        <v>4439829.4479999999</v>
      </c>
      <c r="J67" s="13">
        <v>37383048.244000003</v>
      </c>
      <c r="K67" s="13">
        <v>4439966.2369999997</v>
      </c>
      <c r="L67" s="1">
        <v>1253.5999999999999</v>
      </c>
      <c r="M67" s="1">
        <v>1244.0999999999999</v>
      </c>
      <c r="N67" s="1"/>
      <c r="O67" s="1"/>
      <c r="P67" s="1"/>
      <c r="Q67" s="65" t="s">
        <v>235</v>
      </c>
      <c r="R67" s="63">
        <v>0.48399999999999999</v>
      </c>
      <c r="S67" s="65">
        <v>35220.69</v>
      </c>
      <c r="T67" s="1"/>
      <c r="U67" s="1"/>
      <c r="V67" s="1"/>
      <c r="W67" s="1"/>
      <c r="X67" s="1"/>
      <c r="Y67" s="1"/>
      <c r="Z67" s="1"/>
      <c r="AA67" s="1"/>
    </row>
    <row r="68" spans="1:27" ht="30" customHeight="1" x14ac:dyDescent="0.15">
      <c r="A68" s="319"/>
      <c r="B68" s="319"/>
      <c r="C68" s="308"/>
      <c r="D68" s="344"/>
      <c r="E68" s="344"/>
      <c r="F68" s="1" t="s">
        <v>282</v>
      </c>
      <c r="G68" s="1" t="s">
        <v>360</v>
      </c>
      <c r="H68" s="13">
        <v>37383048.244000003</v>
      </c>
      <c r="I68" s="13">
        <v>4439966.2369999997</v>
      </c>
      <c r="J68" s="13">
        <v>37382808.836999997</v>
      </c>
      <c r="K68" s="13">
        <v>4440042.7549999999</v>
      </c>
      <c r="L68" s="1">
        <v>1244.0999999999999</v>
      </c>
      <c r="M68" s="1">
        <v>1242.5</v>
      </c>
      <c r="N68" s="1"/>
      <c r="O68" s="1"/>
      <c r="P68" s="1"/>
      <c r="Q68" s="1"/>
      <c r="R68" s="1"/>
      <c r="S68" s="1"/>
      <c r="T68" s="64" t="s">
        <v>349</v>
      </c>
      <c r="U68" s="61">
        <v>0.25140000000000001</v>
      </c>
      <c r="V68" s="64">
        <v>101</v>
      </c>
      <c r="W68" s="64">
        <v>1.8</v>
      </c>
      <c r="X68" s="64">
        <v>23620.3</v>
      </c>
      <c r="Y68" s="64">
        <v>1242.3</v>
      </c>
      <c r="Z68" s="64">
        <v>1240.7</v>
      </c>
      <c r="AA68" s="64">
        <v>4208</v>
      </c>
    </row>
    <row r="69" spans="1:27" ht="30" customHeight="1" x14ac:dyDescent="0.15">
      <c r="A69" s="319"/>
      <c r="B69" s="319">
        <v>5</v>
      </c>
      <c r="C69" s="308" t="s">
        <v>120</v>
      </c>
      <c r="D69" s="344">
        <v>16.458300000000001</v>
      </c>
      <c r="E69" s="344">
        <v>16.458300000000001</v>
      </c>
      <c r="F69" s="9" t="s">
        <v>243</v>
      </c>
      <c r="G69" s="1" t="s">
        <v>283</v>
      </c>
      <c r="H69" s="13">
        <v>37389466.601000004</v>
      </c>
      <c r="I69" s="13">
        <v>4420003.0410000002</v>
      </c>
      <c r="J69" s="13">
        <v>37387734.523999996</v>
      </c>
      <c r="K69" s="13">
        <v>4424366.3729999997</v>
      </c>
      <c r="L69" s="1">
        <v>1416.7</v>
      </c>
      <c r="M69" s="1">
        <v>1376.5</v>
      </c>
      <c r="N69" s="23" t="s">
        <v>321</v>
      </c>
      <c r="O69" s="39">
        <v>5.093</v>
      </c>
      <c r="P69" s="23">
        <v>530778.25</v>
      </c>
      <c r="Q69" s="1"/>
      <c r="R69" s="1"/>
      <c r="S69" s="1"/>
      <c r="T69" s="1"/>
      <c r="U69" s="25"/>
      <c r="V69" s="1"/>
      <c r="W69" s="1"/>
      <c r="X69" s="1"/>
      <c r="Y69" s="1"/>
      <c r="Z69" s="1"/>
      <c r="AA69" s="1"/>
    </row>
    <row r="70" spans="1:27" ht="30" customHeight="1" x14ac:dyDescent="0.15">
      <c r="A70" s="319"/>
      <c r="B70" s="319"/>
      <c r="C70" s="308"/>
      <c r="D70" s="344"/>
      <c r="E70" s="344"/>
      <c r="F70" s="1" t="s">
        <v>283</v>
      </c>
      <c r="G70" s="1" t="s">
        <v>284</v>
      </c>
      <c r="H70" s="13">
        <v>37387734.523999996</v>
      </c>
      <c r="I70" s="13">
        <v>4424366.3729999997</v>
      </c>
      <c r="J70" s="13">
        <v>37387794.354999997</v>
      </c>
      <c r="K70" s="13">
        <v>4425236.2180000003</v>
      </c>
      <c r="L70" s="1">
        <v>1376.5</v>
      </c>
      <c r="M70" s="1">
        <v>1368.2</v>
      </c>
      <c r="N70" s="1"/>
      <c r="O70" s="1"/>
      <c r="P70" s="1"/>
      <c r="Q70" s="65" t="s">
        <v>228</v>
      </c>
      <c r="R70" s="63">
        <v>0.90700000000000003</v>
      </c>
      <c r="S70" s="65">
        <v>105778.24000000001</v>
      </c>
      <c r="T70" s="1"/>
      <c r="U70" s="1"/>
      <c r="V70" s="1"/>
      <c r="W70" s="1"/>
      <c r="X70" s="1"/>
      <c r="Y70" s="1"/>
      <c r="Z70" s="1"/>
      <c r="AA70" s="1"/>
    </row>
    <row r="71" spans="1:27" ht="30" customHeight="1" x14ac:dyDescent="0.15">
      <c r="A71" s="319"/>
      <c r="B71" s="319"/>
      <c r="C71" s="308"/>
      <c r="D71" s="344"/>
      <c r="E71" s="344"/>
      <c r="F71" s="1" t="s">
        <v>284</v>
      </c>
      <c r="G71" s="1" t="s">
        <v>285</v>
      </c>
      <c r="H71" s="13">
        <v>37387794.354999997</v>
      </c>
      <c r="I71" s="13">
        <v>4425236.2180000003</v>
      </c>
      <c r="J71" s="13">
        <v>37382926.784000002</v>
      </c>
      <c r="K71" s="13">
        <v>4433449.5729999999</v>
      </c>
      <c r="L71" s="1">
        <v>1368.2</v>
      </c>
      <c r="M71" s="1">
        <v>1285.5</v>
      </c>
      <c r="N71" s="1"/>
      <c r="O71" s="1"/>
      <c r="P71" s="1"/>
      <c r="Q71" s="1"/>
      <c r="R71" s="1"/>
      <c r="S71" s="1"/>
      <c r="T71" s="64" t="s">
        <v>345</v>
      </c>
      <c r="U71" s="61">
        <v>9.7569999999999997</v>
      </c>
      <c r="V71" s="64">
        <v>563</v>
      </c>
      <c r="W71" s="64">
        <v>1.6</v>
      </c>
      <c r="X71" s="64">
        <v>2807921.99</v>
      </c>
      <c r="Y71" s="64">
        <v>1366.6</v>
      </c>
      <c r="Z71" s="64">
        <v>1283.9000000000001</v>
      </c>
      <c r="AA71" s="64">
        <v>2004037.4</v>
      </c>
    </row>
    <row r="72" spans="1:27" ht="30" customHeight="1" x14ac:dyDescent="0.15">
      <c r="A72" s="319"/>
      <c r="B72" s="319"/>
      <c r="C72" s="308"/>
      <c r="D72" s="344"/>
      <c r="E72" s="344"/>
      <c r="F72" s="1" t="s">
        <v>285</v>
      </c>
      <c r="G72" s="1" t="s">
        <v>286</v>
      </c>
      <c r="H72" s="13">
        <v>37382926.784000002</v>
      </c>
      <c r="I72" s="13">
        <v>4433449.5729999999</v>
      </c>
      <c r="J72" s="13">
        <v>37382785.130999997</v>
      </c>
      <c r="K72" s="13">
        <v>4433693.4960000003</v>
      </c>
      <c r="L72" s="1">
        <v>1285.5</v>
      </c>
      <c r="M72" s="1">
        <v>1284.8</v>
      </c>
      <c r="N72" s="1"/>
      <c r="O72" s="1"/>
      <c r="P72" s="1"/>
      <c r="Q72" s="65" t="s">
        <v>235</v>
      </c>
      <c r="R72" s="63">
        <v>0.29199999999999998</v>
      </c>
      <c r="S72" s="65">
        <v>17809.650000000001</v>
      </c>
      <c r="T72" s="1"/>
      <c r="U72" s="1"/>
      <c r="V72" s="1"/>
      <c r="W72" s="1"/>
      <c r="X72" s="1"/>
      <c r="Y72" s="1"/>
      <c r="Z72" s="1"/>
      <c r="AA72" s="1"/>
    </row>
    <row r="73" spans="1:27" ht="30" customHeight="1" x14ac:dyDescent="0.15">
      <c r="A73" s="319"/>
      <c r="B73" s="319"/>
      <c r="C73" s="308"/>
      <c r="D73" s="344"/>
      <c r="E73" s="344"/>
      <c r="F73" s="1" t="s">
        <v>286</v>
      </c>
      <c r="G73" s="1" t="s">
        <v>361</v>
      </c>
      <c r="H73" s="13">
        <v>37382785.130999997</v>
      </c>
      <c r="I73" s="13">
        <v>4433693.4960000003</v>
      </c>
      <c r="J73" s="13">
        <v>37382417.060999997</v>
      </c>
      <c r="K73" s="13">
        <v>4433861.0860000001</v>
      </c>
      <c r="L73" s="1">
        <v>1284.8</v>
      </c>
      <c r="M73" s="1">
        <v>1281.3</v>
      </c>
      <c r="N73" s="1"/>
      <c r="O73" s="1"/>
      <c r="P73" s="1"/>
      <c r="Q73" s="1"/>
      <c r="R73" s="1"/>
      <c r="S73" s="1"/>
      <c r="T73" s="64" t="s">
        <v>349</v>
      </c>
      <c r="U73" s="61">
        <v>0.4093</v>
      </c>
      <c r="V73" s="64">
        <v>160</v>
      </c>
      <c r="W73" s="64">
        <v>1.6</v>
      </c>
      <c r="X73" s="64">
        <v>54454.26</v>
      </c>
      <c r="Y73" s="64">
        <v>1283.2</v>
      </c>
      <c r="Z73" s="64">
        <v>1279.7</v>
      </c>
      <c r="AA73" s="64">
        <v>39402.6</v>
      </c>
    </row>
    <row r="74" spans="1:27" ht="30" customHeight="1" x14ac:dyDescent="0.15">
      <c r="A74" s="319"/>
      <c r="B74" s="1">
        <v>6</v>
      </c>
      <c r="C74" s="13" t="s">
        <v>125</v>
      </c>
      <c r="D74" s="25">
        <v>11.6259</v>
      </c>
      <c r="E74" s="25">
        <v>11.6259</v>
      </c>
      <c r="F74" s="9" t="s">
        <v>243</v>
      </c>
      <c r="G74" s="1" t="s">
        <v>362</v>
      </c>
      <c r="H74" s="13">
        <v>37374277.964000002</v>
      </c>
      <c r="I74" s="13">
        <v>4436012.2369999997</v>
      </c>
      <c r="J74" s="13">
        <v>37382794.909999996</v>
      </c>
      <c r="K74" s="13">
        <v>4441481.4560000002</v>
      </c>
      <c r="L74" s="1">
        <v>1332.5</v>
      </c>
      <c r="M74" s="1">
        <v>1238.9000000000001</v>
      </c>
      <c r="N74" s="1"/>
      <c r="O74" s="1"/>
      <c r="P74" s="1"/>
      <c r="Q74" s="1"/>
      <c r="R74" s="1"/>
      <c r="S74" s="1"/>
      <c r="T74" s="64" t="s">
        <v>345</v>
      </c>
      <c r="U74" s="61">
        <v>11.6259</v>
      </c>
      <c r="V74" s="64">
        <v>187</v>
      </c>
      <c r="W74" s="64">
        <v>1.4</v>
      </c>
      <c r="X74" s="64">
        <v>1494224.37</v>
      </c>
      <c r="Y74" s="64">
        <v>1331.1</v>
      </c>
      <c r="Z74" s="64">
        <v>1237.5</v>
      </c>
      <c r="AA74" s="64">
        <v>957080</v>
      </c>
    </row>
    <row r="75" spans="1:27" ht="30" customHeight="1" x14ac:dyDescent="0.15">
      <c r="A75" s="319"/>
      <c r="B75" s="319">
        <v>7</v>
      </c>
      <c r="C75" s="308" t="s">
        <v>130</v>
      </c>
      <c r="D75" s="344">
        <v>14.7624</v>
      </c>
      <c r="E75" s="344">
        <v>14.7624</v>
      </c>
      <c r="F75" s="9" t="s">
        <v>243</v>
      </c>
      <c r="G75" s="1" t="s">
        <v>287</v>
      </c>
      <c r="H75" s="13">
        <v>37370313.706</v>
      </c>
      <c r="I75" s="13">
        <v>4427844.4469999997</v>
      </c>
      <c r="J75" s="13">
        <v>37375105.156000003</v>
      </c>
      <c r="K75" s="13">
        <v>4428881.977</v>
      </c>
      <c r="L75" s="1">
        <v>1375.1</v>
      </c>
      <c r="M75" s="1">
        <v>1367.5</v>
      </c>
      <c r="N75" s="23" t="s">
        <v>321</v>
      </c>
      <c r="O75" s="39">
        <v>5.3</v>
      </c>
      <c r="P75" s="23">
        <v>328471.12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0" customHeight="1" x14ac:dyDescent="0.15">
      <c r="A76" s="319"/>
      <c r="B76" s="319"/>
      <c r="C76" s="308"/>
      <c r="D76" s="344"/>
      <c r="E76" s="344"/>
      <c r="F76" s="1" t="s">
        <v>287</v>
      </c>
      <c r="G76" s="1" t="s">
        <v>288</v>
      </c>
      <c r="H76" s="13">
        <v>37375105.156000003</v>
      </c>
      <c r="I76" s="13">
        <v>4428881.977</v>
      </c>
      <c r="J76" s="13">
        <v>37375166.005999997</v>
      </c>
      <c r="K76" s="13">
        <v>4429070.5209999997</v>
      </c>
      <c r="L76" s="1">
        <v>1367.5</v>
      </c>
      <c r="M76" s="1">
        <v>1364.4</v>
      </c>
      <c r="N76" s="1"/>
      <c r="O76" s="1"/>
      <c r="P76" s="1"/>
      <c r="Q76" s="65" t="s">
        <v>228</v>
      </c>
      <c r="R76" s="63">
        <v>0.2</v>
      </c>
      <c r="S76" s="65">
        <v>15825.38</v>
      </c>
      <c r="T76" s="1"/>
      <c r="U76" s="1"/>
      <c r="V76" s="1"/>
      <c r="W76" s="1"/>
      <c r="X76" s="1"/>
      <c r="Y76" s="1"/>
      <c r="Z76" s="1"/>
      <c r="AA76" s="1"/>
    </row>
    <row r="77" spans="1:27" ht="30" customHeight="1" x14ac:dyDescent="0.15">
      <c r="A77" s="319"/>
      <c r="B77" s="319"/>
      <c r="C77" s="308"/>
      <c r="D77" s="344"/>
      <c r="E77" s="344"/>
      <c r="F77" s="1" t="s">
        <v>288</v>
      </c>
      <c r="G77" s="1" t="s">
        <v>331</v>
      </c>
      <c r="H77" s="13">
        <v>37375166.005999997</v>
      </c>
      <c r="I77" s="13">
        <v>4429070.5209999997</v>
      </c>
      <c r="J77" s="13">
        <v>37379650.625</v>
      </c>
      <c r="K77" s="13">
        <v>4432254.8990000002</v>
      </c>
      <c r="L77" s="1">
        <v>1364.4</v>
      </c>
      <c r="M77" s="1">
        <v>1309.5</v>
      </c>
      <c r="N77" s="23" t="s">
        <v>325</v>
      </c>
      <c r="O77" s="39">
        <v>5.8540000000000001</v>
      </c>
      <c r="P77" s="23">
        <v>696446.37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0" customHeight="1" x14ac:dyDescent="0.15">
      <c r="A78" s="319"/>
      <c r="B78" s="319"/>
      <c r="C78" s="308"/>
      <c r="D78" s="344"/>
      <c r="E78" s="344"/>
      <c r="F78" s="1" t="s">
        <v>331</v>
      </c>
      <c r="G78" s="1" t="s">
        <v>289</v>
      </c>
      <c r="H78" s="13">
        <v>37379650.625</v>
      </c>
      <c r="I78" s="13">
        <v>4432254.8990000002</v>
      </c>
      <c r="J78" s="13">
        <v>37380925.539999999</v>
      </c>
      <c r="K78" s="13">
        <v>4433812.04</v>
      </c>
      <c r="L78" s="1">
        <v>1309.5</v>
      </c>
      <c r="M78" s="1">
        <v>1288.5</v>
      </c>
      <c r="N78" s="1"/>
      <c r="O78" s="1"/>
      <c r="P78" s="1"/>
      <c r="Q78" s="1"/>
      <c r="R78" s="1"/>
      <c r="S78" s="1"/>
      <c r="T78" s="64" t="s">
        <v>345</v>
      </c>
      <c r="U78" s="61">
        <v>2.0459999999999998</v>
      </c>
      <c r="V78" s="64">
        <v>148</v>
      </c>
      <c r="W78" s="64">
        <v>1.6</v>
      </c>
      <c r="X78" s="64">
        <v>310907.73</v>
      </c>
      <c r="Y78" s="64">
        <v>1307.9000000000001</v>
      </c>
      <c r="Z78" s="64">
        <v>1286.9000000000001</v>
      </c>
      <c r="AA78" s="64">
        <v>284712.3</v>
      </c>
    </row>
    <row r="79" spans="1:27" ht="30" customHeight="1" x14ac:dyDescent="0.15">
      <c r="A79" s="319"/>
      <c r="B79" s="319"/>
      <c r="C79" s="308"/>
      <c r="D79" s="344"/>
      <c r="E79" s="344"/>
      <c r="F79" s="1" t="s">
        <v>289</v>
      </c>
      <c r="G79" s="1" t="s">
        <v>290</v>
      </c>
      <c r="H79" s="13">
        <v>37380925.539999999</v>
      </c>
      <c r="I79" s="13">
        <v>4433812.04</v>
      </c>
      <c r="J79" s="13">
        <v>37381140.057999998</v>
      </c>
      <c r="K79" s="13">
        <v>4433942.2290000003</v>
      </c>
      <c r="L79" s="1">
        <v>1288.5</v>
      </c>
      <c r="M79" s="1">
        <v>1286.3</v>
      </c>
      <c r="N79" s="1"/>
      <c r="O79" s="1"/>
      <c r="P79" s="1"/>
      <c r="Q79" s="65" t="s">
        <v>235</v>
      </c>
      <c r="R79" s="63">
        <v>0.25</v>
      </c>
      <c r="S79" s="65">
        <v>37486.42</v>
      </c>
      <c r="T79" s="1"/>
      <c r="U79" s="1"/>
      <c r="V79" s="1"/>
      <c r="W79" s="1"/>
      <c r="X79" s="1"/>
      <c r="Y79" s="1"/>
      <c r="Z79" s="1"/>
      <c r="AA79" s="1"/>
    </row>
    <row r="80" spans="1:27" ht="30" customHeight="1" x14ac:dyDescent="0.15">
      <c r="A80" s="319"/>
      <c r="B80" s="319"/>
      <c r="C80" s="308"/>
      <c r="D80" s="344"/>
      <c r="E80" s="344"/>
      <c r="F80" s="1" t="s">
        <v>290</v>
      </c>
      <c r="G80" s="1" t="s">
        <v>363</v>
      </c>
      <c r="H80" s="13">
        <v>37381140.057999998</v>
      </c>
      <c r="I80" s="13">
        <v>4433942.2290000003</v>
      </c>
      <c r="J80" s="13">
        <v>37382124.023999996</v>
      </c>
      <c r="K80" s="13">
        <v>4434244.9929999998</v>
      </c>
      <c r="L80" s="1">
        <v>1286.3</v>
      </c>
      <c r="M80" s="1">
        <v>1279.3</v>
      </c>
      <c r="N80" s="1"/>
      <c r="O80" s="1"/>
      <c r="P80" s="1"/>
      <c r="Q80" s="1"/>
      <c r="R80" s="1"/>
      <c r="S80" s="1"/>
      <c r="T80" s="64" t="s">
        <v>349</v>
      </c>
      <c r="U80" s="61">
        <v>1.1124000000000001</v>
      </c>
      <c r="V80" s="64">
        <v>111</v>
      </c>
      <c r="W80" s="64">
        <v>1.6</v>
      </c>
      <c r="X80" s="64">
        <v>150206.20000000001</v>
      </c>
      <c r="Y80" s="64">
        <v>1284.7</v>
      </c>
      <c r="Z80" s="64">
        <v>1277.7</v>
      </c>
      <c r="AA80" s="64">
        <v>95287.7</v>
      </c>
    </row>
    <row r="81" spans="1:27" ht="30" customHeight="1" x14ac:dyDescent="0.15">
      <c r="B81" s="13">
        <v>8</v>
      </c>
      <c r="C81" s="13" t="s">
        <v>135</v>
      </c>
      <c r="D81" s="24">
        <v>7.1651999999999996</v>
      </c>
      <c r="E81" s="24">
        <v>7.1651999999999996</v>
      </c>
      <c r="F81" s="13" t="s">
        <v>364</v>
      </c>
      <c r="G81" s="13" t="s">
        <v>365</v>
      </c>
      <c r="H81" s="13">
        <v>37393056.129000001</v>
      </c>
      <c r="I81" s="13">
        <v>4426030.6730000004</v>
      </c>
      <c r="J81" s="13">
        <v>37386650.549999997</v>
      </c>
      <c r="K81" s="13">
        <v>4427708.9289999995</v>
      </c>
      <c r="L81" s="13">
        <v>1417.3330000000001</v>
      </c>
      <c r="M81" s="13">
        <v>1313.4159999999999</v>
      </c>
      <c r="T81" s="64" t="s">
        <v>345</v>
      </c>
      <c r="U81" s="61">
        <v>7.1651999999999996</v>
      </c>
      <c r="V81" s="64">
        <v>130</v>
      </c>
      <c r="W81" s="64">
        <v>1.6</v>
      </c>
      <c r="X81" s="99">
        <v>595134.68000000005</v>
      </c>
      <c r="Y81" s="99">
        <v>1415.7329999999999</v>
      </c>
      <c r="Z81" s="99">
        <v>1311.816</v>
      </c>
      <c r="AA81" s="99">
        <v>562215</v>
      </c>
    </row>
    <row r="82" spans="1:27" ht="30" customHeight="1" x14ac:dyDescent="0.15">
      <c r="A82" s="21"/>
      <c r="B82" s="21"/>
      <c r="C82" s="21" t="s">
        <v>47</v>
      </c>
      <c r="D82" s="69">
        <f>SUM(D44:D81)</f>
        <v>177.39570000000001</v>
      </c>
      <c r="E82" s="69">
        <f>SUM(E44:E81)</f>
        <v>177.39570000000001</v>
      </c>
      <c r="F82" s="21"/>
      <c r="G82" s="21"/>
      <c r="H82" s="21"/>
      <c r="I82" s="21"/>
      <c r="J82" s="21"/>
      <c r="K82" s="21"/>
      <c r="L82" s="21"/>
      <c r="M82" s="21"/>
      <c r="N82" s="21">
        <v>6</v>
      </c>
      <c r="O82" s="69">
        <f>SUM(O59:O81)</f>
        <v>27.742000000000001</v>
      </c>
      <c r="P82" s="21">
        <f>SUM(P59:P81)</f>
        <v>2298864.6800000002</v>
      </c>
      <c r="Q82" s="21">
        <v>14</v>
      </c>
      <c r="R82" s="69">
        <f>SUM(R45:R81)</f>
        <v>37.429800000000014</v>
      </c>
      <c r="S82" s="21">
        <f>SUM(S45:S81)</f>
        <v>24489103.199999999</v>
      </c>
      <c r="T82" s="21">
        <v>18</v>
      </c>
      <c r="U82" s="69">
        <f>SUM(U44:U81)</f>
        <v>112.21970000000002</v>
      </c>
      <c r="V82" s="21"/>
      <c r="W82" s="21"/>
      <c r="X82" s="21">
        <f>SUM(X44:X81)</f>
        <v>29667445.750000007</v>
      </c>
      <c r="Y82" s="21"/>
      <c r="Z82" s="21"/>
      <c r="AA82" s="21">
        <f>SUM(AA44:AA81)</f>
        <v>17866846.759999998</v>
      </c>
    </row>
    <row r="83" spans="1:27" ht="30" customHeight="1" x14ac:dyDescent="0.15">
      <c r="A83" s="319" t="s">
        <v>140</v>
      </c>
      <c r="B83" s="309">
        <v>1</v>
      </c>
      <c r="C83" s="331" t="s">
        <v>141</v>
      </c>
      <c r="D83" s="343">
        <v>71.988200000000006</v>
      </c>
      <c r="E83" s="343">
        <v>71.988200000000006</v>
      </c>
      <c r="F83" s="1" t="s">
        <v>332</v>
      </c>
      <c r="G83" s="1" t="s">
        <v>291</v>
      </c>
      <c r="H83" s="7">
        <v>37430830.670999996</v>
      </c>
      <c r="I83" s="7">
        <v>4416809.9630000005</v>
      </c>
      <c r="J83" s="7">
        <v>37425630.203000002</v>
      </c>
      <c r="K83" s="7">
        <v>4433950.6059999997</v>
      </c>
      <c r="L83" s="28">
        <v>1280.5239999999999</v>
      </c>
      <c r="M83" s="28">
        <v>1199.5999999999999</v>
      </c>
      <c r="N83" s="18"/>
      <c r="O83" s="29"/>
      <c r="P83" s="5"/>
      <c r="Q83" s="5"/>
      <c r="R83" s="5"/>
      <c r="S83" s="28"/>
      <c r="T83" s="45" t="s">
        <v>345</v>
      </c>
      <c r="U83" s="57">
        <v>20.010999999999999</v>
      </c>
      <c r="V83" s="47">
        <v>364</v>
      </c>
      <c r="W83" s="48">
        <v>1.3</v>
      </c>
      <c r="X83" s="45">
        <v>8294137.7885999996</v>
      </c>
      <c r="Y83" s="45">
        <v>1279.2239999999999</v>
      </c>
      <c r="Z83" s="48">
        <v>1198.3</v>
      </c>
      <c r="AA83" s="48">
        <v>5782300</v>
      </c>
    </row>
    <row r="84" spans="1:27" ht="30" customHeight="1" x14ac:dyDescent="0.15">
      <c r="A84" s="319"/>
      <c r="B84" s="309"/>
      <c r="C84" s="331"/>
      <c r="D84" s="343"/>
      <c r="E84" s="343"/>
      <c r="F84" s="1" t="s">
        <v>291</v>
      </c>
      <c r="G84" s="11" t="s">
        <v>292</v>
      </c>
      <c r="H84" s="7">
        <v>37425630.203000002</v>
      </c>
      <c r="I84" s="7">
        <v>4433950.6059999997</v>
      </c>
      <c r="J84" s="7">
        <v>37425731.590999998</v>
      </c>
      <c r="K84" s="7">
        <v>4434272.1789999995</v>
      </c>
      <c r="L84" s="28">
        <v>1199.5999999999999</v>
      </c>
      <c r="M84" s="28">
        <v>1197.7</v>
      </c>
      <c r="N84" s="30"/>
      <c r="O84" s="30"/>
      <c r="P84" s="28"/>
      <c r="Q84" s="58" t="s">
        <v>228</v>
      </c>
      <c r="R84" s="59">
        <v>0.33700000000000002</v>
      </c>
      <c r="S84" s="60">
        <v>155457.04680000001</v>
      </c>
      <c r="T84" s="5"/>
      <c r="U84" s="10"/>
      <c r="V84" s="28"/>
      <c r="W84" s="28"/>
      <c r="X84" s="28"/>
      <c r="Y84" s="5"/>
      <c r="Z84" s="28"/>
      <c r="AA84" s="28">
        <f t="shared" ref="AA84:AA94" si="0">SUM(X84:Z84)</f>
        <v>0</v>
      </c>
    </row>
    <row r="85" spans="1:27" ht="30" customHeight="1" x14ac:dyDescent="0.15">
      <c r="A85" s="319"/>
      <c r="B85" s="309"/>
      <c r="C85" s="331"/>
      <c r="D85" s="343"/>
      <c r="E85" s="343"/>
      <c r="F85" s="11" t="s">
        <v>292</v>
      </c>
      <c r="G85" s="11" t="s">
        <v>293</v>
      </c>
      <c r="H85" s="7">
        <v>37425731.590999998</v>
      </c>
      <c r="I85" s="7">
        <v>4434272.1789999995</v>
      </c>
      <c r="J85" s="7">
        <v>37429092.343000002</v>
      </c>
      <c r="K85" s="7">
        <v>4443114.466</v>
      </c>
      <c r="L85" s="28">
        <v>1197.7</v>
      </c>
      <c r="M85" s="28">
        <v>1144.7</v>
      </c>
      <c r="N85" s="18"/>
      <c r="O85" s="18"/>
      <c r="P85" s="5"/>
      <c r="Q85" s="5"/>
      <c r="R85" s="5"/>
      <c r="S85" s="5"/>
      <c r="T85" s="45" t="s">
        <v>349</v>
      </c>
      <c r="U85" s="57">
        <v>9.5129999999999999</v>
      </c>
      <c r="V85" s="47">
        <v>765</v>
      </c>
      <c r="W85" s="48">
        <v>1.3</v>
      </c>
      <c r="X85" s="45">
        <v>7206198.4528000001</v>
      </c>
      <c r="Y85" s="45">
        <v>1196.4000000000001</v>
      </c>
      <c r="Z85" s="48">
        <v>1143.4000000000001</v>
      </c>
      <c r="AA85" s="48">
        <v>3316032.8747</v>
      </c>
    </row>
    <row r="86" spans="1:27" ht="30" customHeight="1" x14ac:dyDescent="0.15">
      <c r="A86" s="319"/>
      <c r="B86" s="309"/>
      <c r="C86" s="331"/>
      <c r="D86" s="343"/>
      <c r="E86" s="343"/>
      <c r="F86" s="11" t="s">
        <v>293</v>
      </c>
      <c r="G86" s="11" t="s">
        <v>294</v>
      </c>
      <c r="H86" s="7">
        <v>37429092.343000002</v>
      </c>
      <c r="I86" s="7">
        <v>4443114.466</v>
      </c>
      <c r="J86" s="7">
        <v>37437570.957000002</v>
      </c>
      <c r="K86" s="7">
        <v>4479398.0420000004</v>
      </c>
      <c r="L86" s="28">
        <v>1144.7</v>
      </c>
      <c r="M86" s="28">
        <v>1001.7</v>
      </c>
      <c r="N86" s="30"/>
      <c r="O86" s="30"/>
      <c r="P86" s="28"/>
      <c r="Q86" s="58" t="s">
        <v>235</v>
      </c>
      <c r="R86" s="59">
        <v>42.127200000000002</v>
      </c>
      <c r="S86" s="60">
        <v>37926248.174099997</v>
      </c>
      <c r="T86" s="5"/>
      <c r="U86" s="5"/>
      <c r="V86" s="5"/>
      <c r="W86" s="5"/>
      <c r="X86" s="5"/>
      <c r="Y86" s="5"/>
      <c r="Z86" s="28"/>
      <c r="AA86" s="28">
        <f t="shared" si="0"/>
        <v>0</v>
      </c>
    </row>
    <row r="87" spans="1:27" ht="30" customHeight="1" x14ac:dyDescent="0.15">
      <c r="A87" s="319"/>
      <c r="B87" s="17">
        <v>2</v>
      </c>
      <c r="C87" s="13" t="s">
        <v>146</v>
      </c>
      <c r="D87" s="22">
        <v>18.675699999999999</v>
      </c>
      <c r="E87" s="22">
        <v>18.675699999999999</v>
      </c>
      <c r="F87" s="1" t="s">
        <v>332</v>
      </c>
      <c r="G87" s="11" t="s">
        <v>366</v>
      </c>
      <c r="H87" s="7">
        <v>37438311.480999999</v>
      </c>
      <c r="I87" s="7">
        <v>4419088.0190000003</v>
      </c>
      <c r="J87" s="7">
        <v>37426001.605999999</v>
      </c>
      <c r="K87" s="7">
        <v>4431989.8370000003</v>
      </c>
      <c r="L87" s="28">
        <v>1343.8</v>
      </c>
      <c r="M87" s="28">
        <v>1210.5999999999999</v>
      </c>
      <c r="N87" s="18"/>
      <c r="O87" s="18"/>
      <c r="P87" s="5"/>
      <c r="Q87" s="5"/>
      <c r="R87" s="5"/>
      <c r="S87" s="5"/>
      <c r="T87" s="45" t="s">
        <v>345</v>
      </c>
      <c r="U87" s="57">
        <v>18.675699999999999</v>
      </c>
      <c r="V87" s="47">
        <v>234</v>
      </c>
      <c r="W87" s="45">
        <v>1.3</v>
      </c>
      <c r="X87" s="45">
        <v>3744708.9662000001</v>
      </c>
      <c r="Y87" s="45">
        <v>1342.5</v>
      </c>
      <c r="Z87" s="48">
        <v>1209.3</v>
      </c>
      <c r="AA87" s="48">
        <v>1831023</v>
      </c>
    </row>
    <row r="88" spans="1:27" ht="30" customHeight="1" x14ac:dyDescent="0.15">
      <c r="A88" s="319"/>
      <c r="B88" s="309">
        <v>3</v>
      </c>
      <c r="C88" s="308" t="s">
        <v>151</v>
      </c>
      <c r="D88" s="342">
        <v>24.735099999999999</v>
      </c>
      <c r="E88" s="342">
        <v>24.735099999999999</v>
      </c>
      <c r="F88" s="1" t="s">
        <v>332</v>
      </c>
      <c r="G88" s="11" t="s">
        <v>295</v>
      </c>
      <c r="H88" s="7">
        <v>37437690.310000002</v>
      </c>
      <c r="I88" s="7">
        <v>4425092.8890000004</v>
      </c>
      <c r="J88" s="7">
        <v>37437293.895000003</v>
      </c>
      <c r="K88" s="7">
        <v>4434243.8210000005</v>
      </c>
      <c r="L88" s="28">
        <v>1310.9</v>
      </c>
      <c r="M88" s="28">
        <v>1208.9000000000001</v>
      </c>
      <c r="N88" s="31" t="s">
        <v>321</v>
      </c>
      <c r="O88" s="38">
        <v>9.8680000000000003</v>
      </c>
      <c r="P88" s="38">
        <v>635641.36049999995</v>
      </c>
      <c r="Q88" s="5"/>
      <c r="R88" s="5"/>
      <c r="S88" s="5"/>
      <c r="T88" s="5"/>
      <c r="U88" s="5"/>
      <c r="V88" s="5"/>
      <c r="W88" s="5"/>
      <c r="X88" s="5"/>
      <c r="Y88" s="5"/>
      <c r="Z88" s="28"/>
      <c r="AA88" s="28">
        <f t="shared" si="0"/>
        <v>0</v>
      </c>
    </row>
    <row r="89" spans="1:27" ht="30" customHeight="1" x14ac:dyDescent="0.15">
      <c r="A89" s="319"/>
      <c r="B89" s="309"/>
      <c r="C89" s="308"/>
      <c r="D89" s="342"/>
      <c r="E89" s="342"/>
      <c r="F89" s="11" t="s">
        <v>295</v>
      </c>
      <c r="G89" s="11" t="s">
        <v>296</v>
      </c>
      <c r="H89" s="7">
        <v>37437293.895000003</v>
      </c>
      <c r="I89" s="7">
        <v>4434243.8210000005</v>
      </c>
      <c r="J89" s="7">
        <v>37437288.071999997</v>
      </c>
      <c r="K89" s="7">
        <v>4434438.7810000004</v>
      </c>
      <c r="L89" s="28">
        <v>1208.9000000000001</v>
      </c>
      <c r="M89" s="28">
        <v>1207.8</v>
      </c>
      <c r="N89" s="18"/>
      <c r="O89" s="18"/>
      <c r="P89" s="4"/>
      <c r="Q89" s="58" t="s">
        <v>228</v>
      </c>
      <c r="R89" s="59">
        <v>0.19500000000000001</v>
      </c>
      <c r="S89" s="60">
        <v>20172.980100000001</v>
      </c>
      <c r="T89" s="5"/>
      <c r="U89" s="5"/>
      <c r="V89" s="5"/>
      <c r="W89" s="5"/>
      <c r="X89" s="5"/>
      <c r="Y89" s="5"/>
      <c r="Z89" s="28"/>
      <c r="AA89" s="28">
        <f t="shared" si="0"/>
        <v>0</v>
      </c>
    </row>
    <row r="90" spans="1:27" ht="30" customHeight="1" x14ac:dyDescent="0.15">
      <c r="A90" s="319"/>
      <c r="B90" s="309"/>
      <c r="C90" s="308"/>
      <c r="D90" s="342"/>
      <c r="E90" s="342"/>
      <c r="F90" s="11" t="s">
        <v>296</v>
      </c>
      <c r="G90" s="11" t="s">
        <v>297</v>
      </c>
      <c r="H90" s="7">
        <v>37437288.071999997</v>
      </c>
      <c r="I90" s="7">
        <v>4434438.7810000004</v>
      </c>
      <c r="J90" s="7">
        <v>37436198.399999999</v>
      </c>
      <c r="K90" s="7">
        <v>4441757.1780000003</v>
      </c>
      <c r="L90" s="28">
        <v>1207.8</v>
      </c>
      <c r="M90" s="28">
        <v>1152.2</v>
      </c>
      <c r="N90" s="31" t="s">
        <v>325</v>
      </c>
      <c r="O90" s="38">
        <v>8.0939999999999994</v>
      </c>
      <c r="P90" s="38">
        <v>487868.05080000003</v>
      </c>
      <c r="Q90" s="5"/>
      <c r="R90" s="5"/>
      <c r="S90" s="5"/>
      <c r="T90" s="5"/>
      <c r="U90" s="5"/>
      <c r="V90" s="5"/>
      <c r="W90" s="5"/>
      <c r="X90" s="5"/>
      <c r="Y90" s="5"/>
      <c r="Z90" s="28"/>
      <c r="AA90" s="28">
        <f t="shared" si="0"/>
        <v>0</v>
      </c>
    </row>
    <row r="91" spans="1:27" ht="30" customHeight="1" x14ac:dyDescent="0.15">
      <c r="A91" s="319"/>
      <c r="B91" s="309"/>
      <c r="C91" s="308"/>
      <c r="D91" s="342"/>
      <c r="E91" s="342"/>
      <c r="F91" s="11" t="s">
        <v>297</v>
      </c>
      <c r="G91" s="11" t="s">
        <v>298</v>
      </c>
      <c r="H91" s="7">
        <v>37436198.399999999</v>
      </c>
      <c r="I91" s="7">
        <v>4441757.1780000003</v>
      </c>
      <c r="J91" s="7">
        <v>37432756.5</v>
      </c>
      <c r="K91" s="7">
        <v>4446930.93</v>
      </c>
      <c r="L91" s="28">
        <v>1152.2</v>
      </c>
      <c r="M91" s="28">
        <v>1116.4000000000001</v>
      </c>
      <c r="N91" s="18"/>
      <c r="O91" s="18"/>
      <c r="P91" s="4"/>
      <c r="Q91" s="58" t="s">
        <v>235</v>
      </c>
      <c r="R91" s="59">
        <v>6.5781000000000001</v>
      </c>
      <c r="S91" s="60">
        <v>407295.16820000001</v>
      </c>
      <c r="T91" s="5"/>
      <c r="U91" s="5"/>
      <c r="V91" s="5"/>
      <c r="W91" s="5"/>
      <c r="X91" s="5"/>
      <c r="Y91" s="5"/>
      <c r="Z91" s="28"/>
      <c r="AA91" s="28">
        <f t="shared" si="0"/>
        <v>0</v>
      </c>
    </row>
    <row r="92" spans="1:27" ht="30" customHeight="1" x14ac:dyDescent="0.15">
      <c r="A92" s="319"/>
      <c r="B92" s="309">
        <v>4</v>
      </c>
      <c r="C92" s="308" t="s">
        <v>156</v>
      </c>
      <c r="D92" s="343">
        <v>12.531000000000001</v>
      </c>
      <c r="E92" s="343">
        <v>12.531000000000001</v>
      </c>
      <c r="F92" s="9" t="s">
        <v>243</v>
      </c>
      <c r="G92" s="11" t="s">
        <v>299</v>
      </c>
      <c r="H92" s="7">
        <v>37434714.697999999</v>
      </c>
      <c r="I92" s="7">
        <v>4428900.3269999996</v>
      </c>
      <c r="J92" s="7">
        <v>37432313.280000001</v>
      </c>
      <c r="K92" s="7">
        <v>4433084.4340000004</v>
      </c>
      <c r="L92" s="28">
        <v>1293.5</v>
      </c>
      <c r="M92" s="28">
        <v>1221.4000000000001</v>
      </c>
      <c r="N92" s="31" t="s">
        <v>321</v>
      </c>
      <c r="O92" s="38">
        <v>5.3250000000000002</v>
      </c>
      <c r="P92" s="38">
        <v>143874.93780000001</v>
      </c>
      <c r="Q92" s="5"/>
      <c r="R92" s="5"/>
      <c r="S92" s="5"/>
      <c r="T92" s="5"/>
      <c r="U92" s="5"/>
      <c r="V92" s="5"/>
      <c r="W92" s="5"/>
      <c r="X92" s="5"/>
      <c r="Y92" s="5"/>
      <c r="Z92" s="28"/>
      <c r="AA92" s="28">
        <f t="shared" si="0"/>
        <v>0</v>
      </c>
    </row>
    <row r="93" spans="1:27" ht="30" customHeight="1" x14ac:dyDescent="0.15">
      <c r="A93" s="319"/>
      <c r="B93" s="309"/>
      <c r="C93" s="308"/>
      <c r="D93" s="343"/>
      <c r="E93" s="343"/>
      <c r="F93" s="9" t="s">
        <v>299</v>
      </c>
      <c r="G93" s="1" t="s">
        <v>300</v>
      </c>
      <c r="H93" s="7">
        <v>37432313.280000001</v>
      </c>
      <c r="I93" s="7">
        <v>4433084.4340000004</v>
      </c>
      <c r="J93" s="7">
        <v>37432250.449000001</v>
      </c>
      <c r="K93" s="7">
        <v>4433259.1849999996</v>
      </c>
      <c r="L93" s="28">
        <v>1221.4000000000001</v>
      </c>
      <c r="M93" s="28">
        <v>1191.2339999999999</v>
      </c>
      <c r="N93" s="18"/>
      <c r="O93" s="18"/>
      <c r="P93" s="4"/>
      <c r="Q93" s="58" t="s">
        <v>228</v>
      </c>
      <c r="R93" s="59">
        <v>0.187</v>
      </c>
      <c r="S93" s="60">
        <v>7106.9295000000002</v>
      </c>
      <c r="T93" s="5"/>
      <c r="U93" s="5"/>
      <c r="V93" s="5"/>
      <c r="W93" s="5"/>
      <c r="X93" s="5"/>
      <c r="Y93" s="5"/>
      <c r="Z93" s="28"/>
      <c r="AA93" s="28">
        <f t="shared" si="0"/>
        <v>0</v>
      </c>
    </row>
    <row r="94" spans="1:27" ht="30" customHeight="1" x14ac:dyDescent="0.15">
      <c r="A94" s="319"/>
      <c r="B94" s="309"/>
      <c r="C94" s="308"/>
      <c r="D94" s="343"/>
      <c r="E94" s="343"/>
      <c r="F94" s="1" t="s">
        <v>300</v>
      </c>
      <c r="G94" s="1" t="s">
        <v>333</v>
      </c>
      <c r="H94" s="7">
        <v>37432250.449000001</v>
      </c>
      <c r="I94" s="7">
        <v>4433259.1849999996</v>
      </c>
      <c r="J94" s="7">
        <v>37428240.428000003</v>
      </c>
      <c r="K94" s="7">
        <v>4438113.2050000001</v>
      </c>
      <c r="L94" s="28">
        <v>1191.2339999999999</v>
      </c>
      <c r="M94" s="28">
        <v>1174.3</v>
      </c>
      <c r="N94" s="31" t="s">
        <v>325</v>
      </c>
      <c r="O94" s="38">
        <v>7.0190000000000001</v>
      </c>
      <c r="P94" s="38">
        <v>284442.83899999998</v>
      </c>
      <c r="Q94" s="5"/>
      <c r="R94" s="5"/>
      <c r="S94" s="5"/>
      <c r="T94" s="5"/>
      <c r="U94" s="5"/>
      <c r="V94" s="5"/>
      <c r="W94" s="5"/>
      <c r="X94" s="5"/>
      <c r="Y94" s="5"/>
      <c r="Z94" s="28"/>
      <c r="AA94" s="28">
        <f t="shared" si="0"/>
        <v>0</v>
      </c>
    </row>
    <row r="95" spans="1:27" ht="30" customHeight="1" x14ac:dyDescent="0.15">
      <c r="A95" s="21"/>
      <c r="B95" s="21"/>
      <c r="C95" s="21" t="s">
        <v>47</v>
      </c>
      <c r="D95" s="70">
        <f>SUM(D83:D94)</f>
        <v>127.93000000000002</v>
      </c>
      <c r="E95" s="70">
        <f>SUM(E83:E94)</f>
        <v>127.93000000000002</v>
      </c>
      <c r="F95" s="21"/>
      <c r="G95" s="21"/>
      <c r="H95" s="21"/>
      <c r="I95" s="21"/>
      <c r="J95" s="21"/>
      <c r="K95" s="21"/>
      <c r="L95" s="21"/>
      <c r="M95" s="21"/>
      <c r="N95" s="21">
        <v>4</v>
      </c>
      <c r="O95" s="37">
        <f>SUM(O87:O94)</f>
        <v>30.305999999999997</v>
      </c>
      <c r="P95" s="37">
        <f>SUM(P87:P94)</f>
        <v>1551827.1880999999</v>
      </c>
      <c r="Q95" s="21">
        <v>5</v>
      </c>
      <c r="R95" s="69">
        <f>SUM(R84:R94)</f>
        <v>49.424300000000002</v>
      </c>
      <c r="S95" s="100">
        <f>SUM(S84:S94)</f>
        <v>38516280.298699997</v>
      </c>
      <c r="T95" s="21">
        <v>3</v>
      </c>
      <c r="U95" s="69">
        <f>SUM(U83:U94)</f>
        <v>48.1997</v>
      </c>
      <c r="V95" s="100"/>
      <c r="W95" s="21"/>
      <c r="X95" s="37">
        <f>SUM(X83:X94)</f>
        <v>19245045.207600001</v>
      </c>
      <c r="Y95" s="21"/>
      <c r="Z95" s="21"/>
      <c r="AA95" s="37">
        <f>SUM(AA83:AA94)</f>
        <v>10929355.874700001</v>
      </c>
    </row>
    <row r="96" spans="1:27" ht="30" customHeight="1" x14ac:dyDescent="0.15">
      <c r="A96" s="321" t="s">
        <v>161</v>
      </c>
      <c r="B96" s="320">
        <v>1</v>
      </c>
      <c r="C96" s="315" t="s">
        <v>162</v>
      </c>
      <c r="D96" s="332">
        <v>68.724100000000007</v>
      </c>
      <c r="E96" s="332">
        <v>68.724100000000007</v>
      </c>
      <c r="F96" s="71" t="s">
        <v>243</v>
      </c>
      <c r="G96" s="71" t="s">
        <v>301</v>
      </c>
      <c r="H96" s="7">
        <v>37445061.740000002</v>
      </c>
      <c r="I96" s="7">
        <v>4416716.6770000001</v>
      </c>
      <c r="J96" s="7">
        <v>37443890.460000001</v>
      </c>
      <c r="K96" s="7">
        <v>4433138.0789999999</v>
      </c>
      <c r="L96" s="28">
        <v>1368.2</v>
      </c>
      <c r="M96" s="28">
        <v>1198.8</v>
      </c>
      <c r="N96" s="88"/>
      <c r="O96" s="89"/>
      <c r="P96" s="90"/>
      <c r="Q96" s="5"/>
      <c r="R96" s="5"/>
      <c r="S96" s="28"/>
      <c r="T96" s="45" t="s">
        <v>345</v>
      </c>
      <c r="U96" s="101">
        <v>17.604500000000002</v>
      </c>
      <c r="V96" s="102">
        <v>448.69</v>
      </c>
      <c r="W96" s="48">
        <v>1.5</v>
      </c>
      <c r="X96" s="45">
        <v>2821933.8979000002</v>
      </c>
      <c r="Y96" s="45">
        <v>1366.7</v>
      </c>
      <c r="Z96" s="48">
        <v>1197.3</v>
      </c>
      <c r="AA96" s="48">
        <v>2710355</v>
      </c>
    </row>
    <row r="97" spans="1:27" ht="30" customHeight="1" x14ac:dyDescent="0.15">
      <c r="A97" s="321"/>
      <c r="B97" s="320"/>
      <c r="C97" s="315"/>
      <c r="D97" s="332"/>
      <c r="E97" s="332"/>
      <c r="F97" s="71" t="s">
        <v>301</v>
      </c>
      <c r="G97" s="3" t="s">
        <v>302</v>
      </c>
      <c r="H97" s="7">
        <v>37443890.460000001</v>
      </c>
      <c r="I97" s="7">
        <v>4433138.0789999999</v>
      </c>
      <c r="J97" s="7">
        <v>37444116.637999997</v>
      </c>
      <c r="K97" s="7">
        <v>4433711.6869999999</v>
      </c>
      <c r="L97" s="28">
        <v>1198.8</v>
      </c>
      <c r="M97" s="28">
        <v>1194.7</v>
      </c>
      <c r="N97" s="88"/>
      <c r="O97" s="89"/>
      <c r="P97" s="90"/>
      <c r="Q97" s="58" t="s">
        <v>228</v>
      </c>
      <c r="R97" s="103">
        <v>0.625</v>
      </c>
      <c r="S97" s="58">
        <v>87455.283200000005</v>
      </c>
      <c r="T97" s="5"/>
      <c r="U97" s="10"/>
      <c r="V97" s="28"/>
      <c r="W97" s="28"/>
      <c r="X97" s="28"/>
      <c r="Y97" s="5"/>
      <c r="Z97" s="28"/>
      <c r="AA97" s="28"/>
    </row>
    <row r="98" spans="1:27" ht="30" customHeight="1" x14ac:dyDescent="0.15">
      <c r="A98" s="321"/>
      <c r="B98" s="320"/>
      <c r="C98" s="315"/>
      <c r="D98" s="332"/>
      <c r="E98" s="332"/>
      <c r="F98" s="3" t="s">
        <v>302</v>
      </c>
      <c r="G98" s="3" t="s">
        <v>303</v>
      </c>
      <c r="H98" s="7">
        <v>37444116.637999997</v>
      </c>
      <c r="I98" s="7">
        <v>4433711.6869999999</v>
      </c>
      <c r="J98" s="7">
        <v>37446801.478</v>
      </c>
      <c r="K98" s="7">
        <v>4440414.16</v>
      </c>
      <c r="L98" s="28">
        <v>1194.7</v>
      </c>
      <c r="M98" s="28">
        <v>1148.2</v>
      </c>
      <c r="N98" s="88"/>
      <c r="O98" s="89"/>
      <c r="P98" s="90"/>
      <c r="Q98" s="5"/>
      <c r="R98" s="5"/>
      <c r="S98" s="5"/>
      <c r="T98" s="45" t="s">
        <v>349</v>
      </c>
      <c r="U98" s="101">
        <v>8.3148</v>
      </c>
      <c r="V98" s="102">
        <v>244</v>
      </c>
      <c r="W98" s="48">
        <v>1.5</v>
      </c>
      <c r="X98" s="45">
        <v>1814066.5205000001</v>
      </c>
      <c r="Y98" s="45">
        <v>1193.2</v>
      </c>
      <c r="Z98" s="48">
        <v>1146.7</v>
      </c>
      <c r="AA98" s="48">
        <v>1542346</v>
      </c>
    </row>
    <row r="99" spans="1:27" ht="30" customHeight="1" x14ac:dyDescent="0.15">
      <c r="A99" s="321"/>
      <c r="B99" s="320"/>
      <c r="C99" s="315"/>
      <c r="D99" s="332"/>
      <c r="E99" s="332"/>
      <c r="F99" s="73" t="s">
        <v>303</v>
      </c>
      <c r="G99" s="73" t="s">
        <v>304</v>
      </c>
      <c r="H99" s="7">
        <v>37446801.478</v>
      </c>
      <c r="I99" s="7">
        <v>4440414.16</v>
      </c>
      <c r="J99" s="7">
        <v>37447042.671999998</v>
      </c>
      <c r="K99" s="7">
        <v>4474106.8229999999</v>
      </c>
      <c r="L99" s="28">
        <v>1148.2</v>
      </c>
      <c r="M99" s="28">
        <v>1003.3</v>
      </c>
      <c r="N99" s="88"/>
      <c r="O99" s="89"/>
      <c r="P99" s="90"/>
      <c r="Q99" s="58" t="s">
        <v>235</v>
      </c>
      <c r="R99" s="103">
        <v>42.1798</v>
      </c>
      <c r="S99" s="104">
        <v>12237247.746400001</v>
      </c>
      <c r="T99" s="5"/>
      <c r="U99" s="5"/>
      <c r="V99" s="5"/>
      <c r="W99" s="5"/>
      <c r="X99" s="5"/>
      <c r="Y99" s="5"/>
      <c r="Z99" s="28"/>
      <c r="AA99" s="28"/>
    </row>
    <row r="100" spans="1:27" ht="30" customHeight="1" x14ac:dyDescent="0.15">
      <c r="A100" s="321"/>
      <c r="B100" s="72">
        <v>2</v>
      </c>
      <c r="C100" s="74" t="s">
        <v>167</v>
      </c>
      <c r="D100" s="10">
        <v>9.3099000000000007</v>
      </c>
      <c r="E100" s="10">
        <v>9.3099000000000007</v>
      </c>
      <c r="F100" s="71" t="s">
        <v>243</v>
      </c>
      <c r="G100" s="3" t="s">
        <v>334</v>
      </c>
      <c r="H100" s="7">
        <v>37442461.189999998</v>
      </c>
      <c r="I100" s="7">
        <v>4419102.9979999997</v>
      </c>
      <c r="J100" s="7">
        <v>37444777.063000001</v>
      </c>
      <c r="K100" s="7">
        <v>4427017.659</v>
      </c>
      <c r="L100" s="28">
        <v>1368.1</v>
      </c>
      <c r="M100" s="28">
        <v>1248.4000000000001</v>
      </c>
      <c r="N100" s="88"/>
      <c r="O100" s="89"/>
      <c r="P100" s="90"/>
      <c r="Q100" s="5"/>
      <c r="R100" s="5"/>
      <c r="S100" s="5"/>
      <c r="T100" s="45" t="s">
        <v>345</v>
      </c>
      <c r="U100" s="101">
        <v>9.3099000000000007</v>
      </c>
      <c r="V100" s="102">
        <v>115</v>
      </c>
      <c r="W100" s="45">
        <v>1.5</v>
      </c>
      <c r="X100" s="45">
        <v>912616.85250000004</v>
      </c>
      <c r="Y100" s="45">
        <v>1366.6</v>
      </c>
      <c r="Z100" s="48">
        <v>1246.9000000000001</v>
      </c>
      <c r="AA100" s="48">
        <v>729709.8</v>
      </c>
    </row>
    <row r="101" spans="1:27" ht="30" customHeight="1" x14ac:dyDescent="0.15">
      <c r="A101" s="321"/>
      <c r="B101" s="320">
        <v>3</v>
      </c>
      <c r="C101" s="316" t="s">
        <v>172</v>
      </c>
      <c r="D101" s="333">
        <v>14.9794</v>
      </c>
      <c r="E101" s="333">
        <v>14.9794</v>
      </c>
      <c r="F101" s="73" t="s">
        <v>243</v>
      </c>
      <c r="G101" s="73" t="s">
        <v>305</v>
      </c>
      <c r="H101" s="7">
        <v>37450297.243000001</v>
      </c>
      <c r="I101" s="7">
        <v>4424058.9780000001</v>
      </c>
      <c r="J101" s="7">
        <v>37449494.362000003</v>
      </c>
      <c r="K101" s="7">
        <v>4432267.6310000001</v>
      </c>
      <c r="L101" s="28">
        <v>1324.8</v>
      </c>
      <c r="M101" s="28">
        <v>1211.4000000000001</v>
      </c>
      <c r="N101" s="88"/>
      <c r="O101" s="89"/>
      <c r="P101" s="90"/>
      <c r="Q101" s="5"/>
      <c r="R101" s="105"/>
      <c r="S101" s="5"/>
      <c r="T101" s="45" t="s">
        <v>345</v>
      </c>
      <c r="U101" s="101">
        <v>9.3840000000000003</v>
      </c>
      <c r="V101" s="102">
        <v>140</v>
      </c>
      <c r="W101" s="45">
        <v>1.8</v>
      </c>
      <c r="X101" s="45">
        <v>702386.89379999996</v>
      </c>
      <c r="Y101" s="45">
        <v>1323</v>
      </c>
      <c r="Z101" s="48">
        <v>1209.5999999999999</v>
      </c>
      <c r="AA101" s="48">
        <v>784163.70900000003</v>
      </c>
    </row>
    <row r="102" spans="1:27" ht="30" customHeight="1" x14ac:dyDescent="0.15">
      <c r="A102" s="321"/>
      <c r="B102" s="320"/>
      <c r="C102" s="316"/>
      <c r="D102" s="333"/>
      <c r="E102" s="333"/>
      <c r="F102" s="3" t="s">
        <v>305</v>
      </c>
      <c r="G102" s="3" t="s">
        <v>306</v>
      </c>
      <c r="H102" s="7">
        <v>37449494.362000003</v>
      </c>
      <c r="I102" s="7">
        <v>4432267.6310000001</v>
      </c>
      <c r="J102" s="7">
        <v>37449247.461999997</v>
      </c>
      <c r="K102" s="7">
        <v>4432839.1909999996</v>
      </c>
      <c r="L102" s="28">
        <v>1211.4000000000001</v>
      </c>
      <c r="M102" s="28">
        <v>1205.8</v>
      </c>
      <c r="N102" s="88"/>
      <c r="O102" s="89"/>
      <c r="P102" s="90"/>
      <c r="Q102" s="58" t="s">
        <v>228</v>
      </c>
      <c r="R102" s="103">
        <v>0.62649999999999995</v>
      </c>
      <c r="S102" s="58">
        <v>28711.612400000002</v>
      </c>
      <c r="T102" s="5"/>
      <c r="U102" s="105"/>
      <c r="V102" s="106"/>
      <c r="W102" s="5"/>
      <c r="X102" s="5"/>
      <c r="Y102" s="5"/>
      <c r="Z102" s="28"/>
      <c r="AA102" s="28"/>
    </row>
    <row r="103" spans="1:27" ht="30" customHeight="1" x14ac:dyDescent="0.15">
      <c r="A103" s="321"/>
      <c r="B103" s="320"/>
      <c r="C103" s="316"/>
      <c r="D103" s="333"/>
      <c r="E103" s="333"/>
      <c r="F103" s="3" t="s">
        <v>306</v>
      </c>
      <c r="G103" s="3" t="s">
        <v>335</v>
      </c>
      <c r="H103" s="7">
        <v>37449247.461999997</v>
      </c>
      <c r="I103" s="7">
        <v>4432839.1909999996</v>
      </c>
      <c r="J103" s="7">
        <v>37446433.093000002</v>
      </c>
      <c r="K103" s="7">
        <v>4436200.5439999998</v>
      </c>
      <c r="L103" s="28">
        <v>1205.8</v>
      </c>
      <c r="M103" s="28">
        <v>1172.5</v>
      </c>
      <c r="N103" s="88"/>
      <c r="O103" s="89"/>
      <c r="P103" s="90"/>
      <c r="Q103" s="5"/>
      <c r="R103" s="5"/>
      <c r="S103" s="5"/>
      <c r="T103" s="45" t="s">
        <v>349</v>
      </c>
      <c r="U103" s="101">
        <v>4.9688999999999997</v>
      </c>
      <c r="V103" s="102">
        <v>145</v>
      </c>
      <c r="W103" s="45">
        <v>1.8</v>
      </c>
      <c r="X103" s="45">
        <v>563636.47990000003</v>
      </c>
      <c r="Y103" s="45">
        <v>1204</v>
      </c>
      <c r="Z103" s="48">
        <v>1170.7</v>
      </c>
      <c r="AA103" s="48">
        <v>822464.3</v>
      </c>
    </row>
    <row r="104" spans="1:27" ht="30" customHeight="1" x14ac:dyDescent="0.15">
      <c r="A104" s="321"/>
      <c r="B104" s="74">
        <v>4</v>
      </c>
      <c r="C104" s="67" t="s">
        <v>219</v>
      </c>
      <c r="D104" s="67">
        <v>5.8083</v>
      </c>
      <c r="E104" s="67">
        <v>5.8083</v>
      </c>
      <c r="F104" s="74" t="s">
        <v>243</v>
      </c>
      <c r="G104" s="74" t="s">
        <v>336</v>
      </c>
      <c r="H104" s="71">
        <v>37451140.153999999</v>
      </c>
      <c r="I104" s="71">
        <v>4421467.6780000003</v>
      </c>
      <c r="J104" s="91">
        <v>37446509.990999997</v>
      </c>
      <c r="K104" s="74">
        <v>4424034.9409999996</v>
      </c>
      <c r="L104" s="74">
        <v>1343.2940000000001</v>
      </c>
      <c r="M104" s="74">
        <v>1249.106</v>
      </c>
      <c r="N104" s="88"/>
      <c r="O104" s="89"/>
      <c r="P104" s="90"/>
      <c r="Q104" s="74"/>
      <c r="R104" s="74"/>
      <c r="S104" s="74"/>
      <c r="T104" s="107" t="s">
        <v>345</v>
      </c>
      <c r="U104" s="107">
        <v>5.8083</v>
      </c>
      <c r="V104" s="107">
        <v>86</v>
      </c>
      <c r="W104" s="107">
        <v>1.6</v>
      </c>
      <c r="X104" s="107">
        <v>254101.62179999999</v>
      </c>
      <c r="Y104" s="107">
        <v>1341.694</v>
      </c>
      <c r="Z104" s="107">
        <v>1247.5060000000001</v>
      </c>
      <c r="AA104" s="107">
        <v>306562</v>
      </c>
    </row>
    <row r="105" spans="1:27" ht="30" customHeight="1" x14ac:dyDescent="0.15">
      <c r="A105" s="75"/>
      <c r="B105" s="75"/>
      <c r="C105" s="75" t="s">
        <v>47</v>
      </c>
      <c r="D105" s="76">
        <f>SUM(D96:D104)</f>
        <v>98.821700000000007</v>
      </c>
      <c r="E105" s="76">
        <f>SUM(E96:E104)</f>
        <v>98.821700000000007</v>
      </c>
      <c r="F105" s="75"/>
      <c r="G105" s="75"/>
      <c r="H105" s="75"/>
      <c r="I105" s="75"/>
      <c r="J105" s="75"/>
      <c r="K105" s="75"/>
      <c r="L105" s="75"/>
      <c r="M105" s="75"/>
      <c r="N105" s="75">
        <v>0</v>
      </c>
      <c r="O105" s="75">
        <v>0</v>
      </c>
      <c r="P105" s="75">
        <v>0</v>
      </c>
      <c r="Q105" s="75">
        <v>3</v>
      </c>
      <c r="R105" s="76">
        <f>SUM(R96:R104)</f>
        <v>43.4313</v>
      </c>
      <c r="S105" s="76">
        <f>SUM(S96:S104)</f>
        <v>12353414.642000001</v>
      </c>
      <c r="T105" s="75">
        <v>6</v>
      </c>
      <c r="U105" s="76">
        <f>SUM(U96:U104)</f>
        <v>55.3904</v>
      </c>
      <c r="V105" s="75"/>
      <c r="W105" s="75"/>
      <c r="X105" s="76">
        <f>SUM(X96:X104)</f>
        <v>7068742.2664000001</v>
      </c>
      <c r="Y105" s="75"/>
      <c r="Z105" s="75"/>
      <c r="AA105" s="76">
        <f>SUM(AA96:AA104)</f>
        <v>6895600.8089999994</v>
      </c>
    </row>
    <row r="106" spans="1:27" ht="30" customHeight="1" x14ac:dyDescent="0.15">
      <c r="A106" s="319" t="s">
        <v>182</v>
      </c>
      <c r="B106" s="309">
        <v>1</v>
      </c>
      <c r="C106" s="308" t="s">
        <v>183</v>
      </c>
      <c r="D106" s="340">
        <v>66.5535</v>
      </c>
      <c r="E106" s="340">
        <v>66.5535</v>
      </c>
      <c r="F106" s="1" t="s">
        <v>243</v>
      </c>
      <c r="G106" s="1" t="s">
        <v>307</v>
      </c>
      <c r="H106" s="7">
        <v>37452307.722999997</v>
      </c>
      <c r="I106" s="7">
        <v>4422398.9979999997</v>
      </c>
      <c r="J106" s="7">
        <v>37457585.681999996</v>
      </c>
      <c r="K106" s="7">
        <v>4434296.199</v>
      </c>
      <c r="L106" s="28">
        <v>1318.5</v>
      </c>
      <c r="M106" s="28">
        <v>1159</v>
      </c>
      <c r="N106" s="88"/>
      <c r="O106" s="89"/>
      <c r="P106" s="90"/>
      <c r="Q106" s="5"/>
      <c r="R106" s="5"/>
      <c r="S106" s="28"/>
      <c r="T106" s="45" t="s">
        <v>345</v>
      </c>
      <c r="U106" s="108">
        <v>16.044</v>
      </c>
      <c r="V106" s="109">
        <v>104</v>
      </c>
      <c r="W106" s="45">
        <v>1.4</v>
      </c>
      <c r="X106" s="45">
        <v>2317295.3453000002</v>
      </c>
      <c r="Y106" s="45">
        <v>1317.1</v>
      </c>
      <c r="Z106" s="45">
        <v>1157.5999999999999</v>
      </c>
      <c r="AA106" s="45">
        <v>1328454.736</v>
      </c>
    </row>
    <row r="107" spans="1:27" ht="30" customHeight="1" x14ac:dyDescent="0.15">
      <c r="A107" s="319"/>
      <c r="B107" s="309"/>
      <c r="C107" s="308"/>
      <c r="D107" s="340"/>
      <c r="E107" s="340"/>
      <c r="F107" s="1" t="s">
        <v>307</v>
      </c>
      <c r="G107" s="11" t="s">
        <v>308</v>
      </c>
      <c r="H107" s="7">
        <v>37457585.681999996</v>
      </c>
      <c r="I107" s="7">
        <v>4434296.199</v>
      </c>
      <c r="J107" s="7">
        <v>37457574.908</v>
      </c>
      <c r="K107" s="7">
        <v>4434503.7089999998</v>
      </c>
      <c r="L107" s="28">
        <v>1159</v>
      </c>
      <c r="M107" s="28">
        <v>1158.4000000000001</v>
      </c>
      <c r="N107" s="88"/>
      <c r="O107" s="89"/>
      <c r="P107" s="90"/>
      <c r="Q107" s="58" t="s">
        <v>228</v>
      </c>
      <c r="R107" s="110">
        <v>0.2084</v>
      </c>
      <c r="S107" s="58">
        <v>37935.123299999999</v>
      </c>
      <c r="T107" s="5"/>
      <c r="U107" s="10"/>
      <c r="V107" s="28"/>
      <c r="W107" s="28"/>
      <c r="X107" s="28"/>
      <c r="Y107" s="5"/>
      <c r="Z107" s="28"/>
      <c r="AA107" s="28"/>
    </row>
    <row r="108" spans="1:27" ht="30" customHeight="1" x14ac:dyDescent="0.15">
      <c r="A108" s="319"/>
      <c r="B108" s="309"/>
      <c r="C108" s="308"/>
      <c r="D108" s="340"/>
      <c r="E108" s="340"/>
      <c r="F108" s="11" t="s">
        <v>308</v>
      </c>
      <c r="G108" s="11" t="s">
        <v>309</v>
      </c>
      <c r="H108" s="7">
        <v>37457574.908</v>
      </c>
      <c r="I108" s="7">
        <v>4434503.7089999998</v>
      </c>
      <c r="J108" s="7">
        <v>37453864.586000003</v>
      </c>
      <c r="K108" s="7">
        <v>4440369.9119999995</v>
      </c>
      <c r="L108" s="28">
        <v>1158.4000000000001</v>
      </c>
      <c r="M108" s="28">
        <v>1117.2</v>
      </c>
      <c r="N108" s="88"/>
      <c r="O108" s="89"/>
      <c r="P108" s="90"/>
      <c r="Q108" s="5"/>
      <c r="R108" s="5"/>
      <c r="S108" s="5"/>
      <c r="T108" s="45" t="s">
        <v>349</v>
      </c>
      <c r="U108" s="111">
        <v>7.4058000000000002</v>
      </c>
      <c r="V108" s="47">
        <v>221</v>
      </c>
      <c r="W108" s="48">
        <v>1.4</v>
      </c>
      <c r="X108" s="45">
        <v>1385923.2068</v>
      </c>
      <c r="Y108" s="45">
        <v>1157</v>
      </c>
      <c r="Z108" s="48">
        <v>1115.8</v>
      </c>
      <c r="AA108" s="48">
        <v>699764.07759999996</v>
      </c>
    </row>
    <row r="109" spans="1:27" ht="30" customHeight="1" x14ac:dyDescent="0.15">
      <c r="A109" s="319"/>
      <c r="B109" s="309"/>
      <c r="C109" s="308"/>
      <c r="D109" s="340"/>
      <c r="E109" s="340"/>
      <c r="F109" s="11" t="s">
        <v>309</v>
      </c>
      <c r="G109" s="9" t="s">
        <v>310</v>
      </c>
      <c r="H109" s="7">
        <v>37453864.586000003</v>
      </c>
      <c r="I109" s="7">
        <v>4440369.9119999995</v>
      </c>
      <c r="J109" s="7">
        <v>37462063.892999999</v>
      </c>
      <c r="K109" s="7">
        <v>4464782.3090000004</v>
      </c>
      <c r="L109" s="28">
        <v>1117.2</v>
      </c>
      <c r="M109" s="28">
        <v>996.4</v>
      </c>
      <c r="N109" s="88"/>
      <c r="O109" s="89"/>
      <c r="P109" s="90"/>
      <c r="Q109" s="58" t="s">
        <v>235</v>
      </c>
      <c r="R109" s="110">
        <v>42.895299999999999</v>
      </c>
      <c r="S109" s="112">
        <v>18486167.080800001</v>
      </c>
      <c r="T109" s="5"/>
      <c r="U109" s="5"/>
      <c r="V109" s="5"/>
      <c r="W109" s="5"/>
      <c r="X109" s="5"/>
      <c r="Y109" s="5"/>
      <c r="Z109" s="28"/>
      <c r="AA109" s="28"/>
    </row>
    <row r="110" spans="1:27" ht="30" customHeight="1" x14ac:dyDescent="0.15">
      <c r="A110" s="319"/>
      <c r="B110" s="309">
        <v>2</v>
      </c>
      <c r="C110" s="308" t="s">
        <v>188</v>
      </c>
      <c r="D110" s="341">
        <v>6.6950000000000003</v>
      </c>
      <c r="E110" s="341">
        <v>6.6950000000000003</v>
      </c>
      <c r="F110" s="1" t="s">
        <v>243</v>
      </c>
      <c r="G110" s="11" t="s">
        <v>312</v>
      </c>
      <c r="H110" s="7">
        <v>37463121.178000003</v>
      </c>
      <c r="I110" s="7">
        <v>4425760.3430000003</v>
      </c>
      <c r="J110" s="7">
        <v>37461604.476999998</v>
      </c>
      <c r="K110" s="7">
        <v>4427951.2110000001</v>
      </c>
      <c r="L110" s="28">
        <v>1273.5</v>
      </c>
      <c r="M110" s="28">
        <v>1230.5</v>
      </c>
      <c r="N110" s="88"/>
      <c r="O110" s="89"/>
      <c r="P110" s="90"/>
      <c r="Q110" s="5"/>
      <c r="R110" s="5"/>
      <c r="S110" s="5"/>
      <c r="T110" s="45" t="s">
        <v>345</v>
      </c>
      <c r="U110" s="111">
        <v>2.8268</v>
      </c>
      <c r="V110" s="47">
        <v>57</v>
      </c>
      <c r="W110" s="45">
        <v>1.4</v>
      </c>
      <c r="X110" s="45">
        <v>143495.8149</v>
      </c>
      <c r="Y110" s="45">
        <v>1272.0999999999999</v>
      </c>
      <c r="Z110" s="48">
        <v>1229.0999999999999</v>
      </c>
      <c r="AA110" s="48">
        <v>160894</v>
      </c>
    </row>
    <row r="111" spans="1:27" ht="30" customHeight="1" x14ac:dyDescent="0.15">
      <c r="A111" s="319"/>
      <c r="B111" s="309"/>
      <c r="C111" s="308"/>
      <c r="D111" s="341"/>
      <c r="E111" s="341"/>
      <c r="F111" s="11" t="s">
        <v>312</v>
      </c>
      <c r="G111" s="9" t="s">
        <v>313</v>
      </c>
      <c r="H111" s="7">
        <v>37461604.476999998</v>
      </c>
      <c r="I111" s="7">
        <v>4427951.2110000001</v>
      </c>
      <c r="J111" s="7">
        <v>37461476.524999999</v>
      </c>
      <c r="K111" s="7">
        <v>4428044.3899999997</v>
      </c>
      <c r="L111" s="28">
        <v>1230.5</v>
      </c>
      <c r="M111" s="28">
        <v>1226.8</v>
      </c>
      <c r="N111" s="88"/>
      <c r="O111" s="89"/>
      <c r="P111" s="90"/>
      <c r="Q111" s="58" t="s">
        <v>228</v>
      </c>
      <c r="R111" s="110">
        <v>1.1583000000000001</v>
      </c>
      <c r="S111" s="58">
        <v>18782.7438</v>
      </c>
      <c r="T111" s="5"/>
      <c r="U111" s="6"/>
      <c r="V111" s="35"/>
      <c r="W111" s="5"/>
      <c r="X111" s="5"/>
      <c r="Y111" s="5"/>
      <c r="Z111" s="28"/>
      <c r="AA111" s="28"/>
    </row>
    <row r="112" spans="1:27" ht="30" customHeight="1" x14ac:dyDescent="0.15">
      <c r="A112" s="319"/>
      <c r="B112" s="309"/>
      <c r="C112" s="308"/>
      <c r="D112" s="341"/>
      <c r="E112" s="341"/>
      <c r="F112" s="11" t="s">
        <v>313</v>
      </c>
      <c r="G112" s="11" t="s">
        <v>337</v>
      </c>
      <c r="H112" s="7">
        <v>37461476.524999999</v>
      </c>
      <c r="I112" s="7">
        <v>4428044.3899999997</v>
      </c>
      <c r="J112" s="7">
        <v>37458844.759000003</v>
      </c>
      <c r="K112" s="7">
        <v>4430414.6880000001</v>
      </c>
      <c r="L112" s="28">
        <v>1226.8</v>
      </c>
      <c r="M112" s="28">
        <v>1187.4000000000001</v>
      </c>
      <c r="N112" s="88"/>
      <c r="O112" s="89"/>
      <c r="P112" s="90"/>
      <c r="Q112" s="5"/>
      <c r="R112" s="6"/>
      <c r="S112" s="5"/>
      <c r="T112" s="45" t="s">
        <v>349</v>
      </c>
      <c r="U112" s="111">
        <v>2.7099000000000002</v>
      </c>
      <c r="V112" s="47">
        <v>126</v>
      </c>
      <c r="W112" s="45">
        <v>1.4</v>
      </c>
      <c r="X112" s="45">
        <v>521530.3015</v>
      </c>
      <c r="Y112" s="45">
        <v>1225.4000000000001</v>
      </c>
      <c r="Z112" s="48">
        <v>1186</v>
      </c>
      <c r="AA112" s="48">
        <v>420100</v>
      </c>
    </row>
    <row r="113" spans="1:27" ht="30" customHeight="1" x14ac:dyDescent="0.15">
      <c r="A113" s="77"/>
      <c r="B113" s="78"/>
      <c r="C113" s="79" t="s">
        <v>47</v>
      </c>
      <c r="D113" s="80">
        <f>SUM(D106:D112)</f>
        <v>73.248500000000007</v>
      </c>
      <c r="E113" s="80">
        <f>SUM(E106:E112)</f>
        <v>73.248500000000007</v>
      </c>
      <c r="F113" s="77"/>
      <c r="G113" s="81"/>
      <c r="H113" s="82"/>
      <c r="I113" s="82"/>
      <c r="J113" s="92"/>
      <c r="K113" s="92"/>
      <c r="L113" s="92"/>
      <c r="M113" s="92"/>
      <c r="N113" s="93">
        <v>0</v>
      </c>
      <c r="O113" s="94">
        <v>0</v>
      </c>
      <c r="P113" s="95">
        <v>0</v>
      </c>
      <c r="Q113" s="113">
        <v>3</v>
      </c>
      <c r="R113" s="113">
        <f>SUM(R107:R112)</f>
        <v>44.261999999999993</v>
      </c>
      <c r="S113" s="113">
        <f>SUM(S106:S112)</f>
        <v>18542884.947900001</v>
      </c>
      <c r="T113" s="113">
        <v>4</v>
      </c>
      <c r="U113" s="113">
        <f>SUM(U106:U112)</f>
        <v>28.986499999999999</v>
      </c>
      <c r="V113" s="113"/>
      <c r="W113" s="113"/>
      <c r="X113" s="113">
        <f>SUM(X106:X112)</f>
        <v>4368244.6684999997</v>
      </c>
      <c r="Y113" s="113"/>
      <c r="Z113" s="92"/>
      <c r="AA113" s="92">
        <f>SUM(AA106:AA112)</f>
        <v>2609212.8136</v>
      </c>
    </row>
    <row r="114" spans="1:27" ht="30" customHeight="1" x14ac:dyDescent="0.15">
      <c r="A114" s="13" t="s">
        <v>193</v>
      </c>
      <c r="B114" s="17">
        <v>1</v>
      </c>
      <c r="C114" s="13" t="s">
        <v>193</v>
      </c>
      <c r="D114" s="22">
        <v>81.307199999999995</v>
      </c>
      <c r="E114" s="22">
        <v>81.307199999999995</v>
      </c>
      <c r="F114" s="9" t="s">
        <v>243</v>
      </c>
      <c r="G114" s="11" t="s">
        <v>314</v>
      </c>
      <c r="H114" s="7">
        <v>37401286.092500001</v>
      </c>
      <c r="I114" s="7">
        <v>4413733.8881999999</v>
      </c>
      <c r="J114" s="7">
        <v>37402837.562600002</v>
      </c>
      <c r="K114" s="7">
        <v>4486116.5378</v>
      </c>
      <c r="L114" s="28">
        <v>1419.6</v>
      </c>
      <c r="M114" s="28">
        <v>1005.95</v>
      </c>
      <c r="N114" s="96"/>
      <c r="O114" s="96"/>
      <c r="P114" s="96"/>
      <c r="Q114" s="67" t="s">
        <v>228</v>
      </c>
      <c r="R114" s="114">
        <v>81.307199999999995</v>
      </c>
      <c r="S114" s="115">
        <v>46026196.106700003</v>
      </c>
    </row>
    <row r="115" spans="1:27" ht="30" customHeight="1" x14ac:dyDescent="0.15">
      <c r="A115" s="13" t="s">
        <v>198</v>
      </c>
      <c r="B115" s="17">
        <v>1</v>
      </c>
      <c r="C115" s="13" t="s">
        <v>198</v>
      </c>
      <c r="D115" s="11">
        <v>38.266199999999998</v>
      </c>
      <c r="E115" s="11">
        <v>38.266199999999998</v>
      </c>
      <c r="F115" s="9" t="s">
        <v>243</v>
      </c>
      <c r="G115" s="11" t="s">
        <v>316</v>
      </c>
      <c r="H115" s="7">
        <v>37418454.162</v>
      </c>
      <c r="I115" s="7">
        <v>4443046.3435000004</v>
      </c>
      <c r="J115" s="7">
        <v>37423792.465499997</v>
      </c>
      <c r="K115" s="7">
        <v>4472968.7494999999</v>
      </c>
      <c r="L115" s="28">
        <v>1197.04</v>
      </c>
      <c r="M115" s="28">
        <v>1103.04</v>
      </c>
      <c r="N115" s="96"/>
      <c r="O115" s="96"/>
      <c r="P115" s="96"/>
      <c r="Q115" s="67" t="s">
        <v>228</v>
      </c>
      <c r="R115" s="116">
        <v>38.266199999999998</v>
      </c>
      <c r="S115" s="67">
        <v>5654479.1234999998</v>
      </c>
    </row>
    <row r="116" spans="1:27" ht="30" customHeight="1" x14ac:dyDescent="0.15">
      <c r="A116" s="21"/>
      <c r="B116" s="83"/>
      <c r="C116" s="21" t="s">
        <v>47</v>
      </c>
      <c r="D116" s="84">
        <f>SUM(D114:D115)</f>
        <v>119.57339999999999</v>
      </c>
      <c r="E116" s="84">
        <f>SUM(E114:E115)</f>
        <v>119.57339999999999</v>
      </c>
      <c r="F116" s="70"/>
      <c r="G116" s="21"/>
      <c r="H116" s="85"/>
      <c r="I116" s="85"/>
      <c r="J116" s="85"/>
      <c r="K116" s="85"/>
      <c r="L116" s="76"/>
      <c r="M116" s="76"/>
      <c r="N116" s="93">
        <v>0</v>
      </c>
      <c r="O116" s="94">
        <v>0</v>
      </c>
      <c r="P116" s="95">
        <v>0</v>
      </c>
      <c r="Q116" s="76">
        <v>2</v>
      </c>
      <c r="R116" s="117">
        <f>SUM(R114:R115)</f>
        <v>119.57339999999999</v>
      </c>
      <c r="S116" s="118">
        <f>SUM(S114:S115)</f>
        <v>51680675.2302</v>
      </c>
      <c r="T116" s="94">
        <v>0</v>
      </c>
      <c r="U116" s="94">
        <v>0</v>
      </c>
      <c r="V116" s="94">
        <v>0</v>
      </c>
      <c r="W116" s="94">
        <v>0</v>
      </c>
      <c r="X116" s="94">
        <v>0</v>
      </c>
      <c r="Y116" s="94">
        <v>0</v>
      </c>
      <c r="Z116" s="94">
        <v>0</v>
      </c>
      <c r="AA116" s="94">
        <v>0</v>
      </c>
    </row>
    <row r="117" spans="1:27" ht="30" customHeight="1" x14ac:dyDescent="0.15">
      <c r="A117" s="346" t="s">
        <v>203</v>
      </c>
      <c r="B117" s="347"/>
      <c r="C117" s="348"/>
      <c r="D117" s="86">
        <f>D21+D43+D82+D95+D105+D113+D116</f>
        <v>931.41100000000006</v>
      </c>
      <c r="E117" s="86">
        <f>E21+E43+E82+E95+E105+E113+E116</f>
        <v>931.41100000000006</v>
      </c>
      <c r="F117" s="87"/>
      <c r="G117" s="87"/>
      <c r="H117" s="87"/>
      <c r="I117" s="87"/>
      <c r="J117" s="87"/>
      <c r="K117" s="87"/>
      <c r="L117" s="87"/>
      <c r="M117" s="87"/>
      <c r="N117" s="97">
        <f t="shared" ref="N117:U117" si="1">N21+N43+N82+N95+N105+N113+N116</f>
        <v>18</v>
      </c>
      <c r="O117" s="86">
        <f t="shared" si="1"/>
        <v>100.2146</v>
      </c>
      <c r="P117" s="98">
        <f t="shared" si="1"/>
        <v>7287894.1581000006</v>
      </c>
      <c r="Q117" s="98">
        <f t="shared" si="1"/>
        <v>42</v>
      </c>
      <c r="R117" s="98">
        <f t="shared" si="1"/>
        <v>504.03590000000003</v>
      </c>
      <c r="S117" s="98">
        <f t="shared" si="1"/>
        <v>197201592.2013</v>
      </c>
      <c r="T117" s="98">
        <f t="shared" si="1"/>
        <v>44</v>
      </c>
      <c r="U117" s="98">
        <f t="shared" si="1"/>
        <v>327.1515</v>
      </c>
      <c r="V117" s="87"/>
      <c r="W117" s="87"/>
      <c r="X117" s="98">
        <f>X21+X43+X82+X95+X105+X113+X116</f>
        <v>78141845.572500005</v>
      </c>
      <c r="Y117" s="87"/>
      <c r="Z117" s="87"/>
      <c r="AA117" s="98">
        <f>AA21+AA43+AA82+AA95+AA105+AA113+AA116</f>
        <v>50976119.657299995</v>
      </c>
    </row>
  </sheetData>
  <mergeCells count="104">
    <mergeCell ref="A1:AA1"/>
    <mergeCell ref="H2:K2"/>
    <mergeCell ref="L2:M2"/>
    <mergeCell ref="N2:AA2"/>
    <mergeCell ref="N3:P3"/>
    <mergeCell ref="Q3:S3"/>
    <mergeCell ref="T3:AA3"/>
    <mergeCell ref="A117:C117"/>
    <mergeCell ref="A2:A5"/>
    <mergeCell ref="A6:A20"/>
    <mergeCell ref="A22:A42"/>
    <mergeCell ref="A44:A80"/>
    <mergeCell ref="A83:A94"/>
    <mergeCell ref="A96:A104"/>
    <mergeCell ref="A106:A112"/>
    <mergeCell ref="B2:B5"/>
    <mergeCell ref="B6:B7"/>
    <mergeCell ref="B10:B11"/>
    <mergeCell ref="B12:B17"/>
    <mergeCell ref="B22:B27"/>
    <mergeCell ref="B28:B29"/>
    <mergeCell ref="B32:B33"/>
    <mergeCell ref="B36:B40"/>
    <mergeCell ref="B44:B53"/>
    <mergeCell ref="B54:B58"/>
    <mergeCell ref="B59:B62"/>
    <mergeCell ref="B63:B68"/>
    <mergeCell ref="B69:B73"/>
    <mergeCell ref="B75:B80"/>
    <mergeCell ref="B83:B86"/>
    <mergeCell ref="B88:B91"/>
    <mergeCell ref="B92:B94"/>
    <mergeCell ref="B96:B99"/>
    <mergeCell ref="B101:B103"/>
    <mergeCell ref="B106:B109"/>
    <mergeCell ref="B110:B112"/>
    <mergeCell ref="C2:C5"/>
    <mergeCell ref="C6:C7"/>
    <mergeCell ref="C10:C11"/>
    <mergeCell ref="C12:C17"/>
    <mergeCell ref="C22:C27"/>
    <mergeCell ref="C28:C29"/>
    <mergeCell ref="C32:C33"/>
    <mergeCell ref="C36:C40"/>
    <mergeCell ref="C44:C53"/>
    <mergeCell ref="C54:C58"/>
    <mergeCell ref="C59:C62"/>
    <mergeCell ref="C63:C68"/>
    <mergeCell ref="C69:C73"/>
    <mergeCell ref="C75:C80"/>
    <mergeCell ref="C83:C86"/>
    <mergeCell ref="C88:C91"/>
    <mergeCell ref="C92:C94"/>
    <mergeCell ref="C96:C99"/>
    <mergeCell ref="C101:C103"/>
    <mergeCell ref="C106:C109"/>
    <mergeCell ref="C110:C112"/>
    <mergeCell ref="D2:D4"/>
    <mergeCell ref="D6:D7"/>
    <mergeCell ref="D10:D11"/>
    <mergeCell ref="D12:D17"/>
    <mergeCell ref="D22:D27"/>
    <mergeCell ref="D28:D29"/>
    <mergeCell ref="D32:D33"/>
    <mergeCell ref="D36:D40"/>
    <mergeCell ref="D44:D53"/>
    <mergeCell ref="E92:E94"/>
    <mergeCell ref="E96:E99"/>
    <mergeCell ref="E101:E103"/>
    <mergeCell ref="E106:E109"/>
    <mergeCell ref="E110:E112"/>
    <mergeCell ref="D54:D58"/>
    <mergeCell ref="D59:D62"/>
    <mergeCell ref="D63:D68"/>
    <mergeCell ref="D69:D73"/>
    <mergeCell ref="D75:D80"/>
    <mergeCell ref="D83:D86"/>
    <mergeCell ref="D88:D91"/>
    <mergeCell ref="D92:D94"/>
    <mergeCell ref="D96:D99"/>
    <mergeCell ref="L3:L4"/>
    <mergeCell ref="M3:M4"/>
    <mergeCell ref="H3:I4"/>
    <mergeCell ref="J3:K4"/>
    <mergeCell ref="F2:G3"/>
    <mergeCell ref="D101:D103"/>
    <mergeCell ref="D106:D109"/>
    <mergeCell ref="D110:D112"/>
    <mergeCell ref="E2:E4"/>
    <mergeCell ref="E6:E7"/>
    <mergeCell ref="E10:E11"/>
    <mergeCell ref="E12:E17"/>
    <mergeCell ref="E22:E27"/>
    <mergeCell ref="E28:E29"/>
    <mergeCell ref="E32:E33"/>
    <mergeCell ref="E36:E40"/>
    <mergeCell ref="E44:E53"/>
    <mergeCell ref="E54:E58"/>
    <mergeCell ref="E59:E62"/>
    <mergeCell ref="E63:E68"/>
    <mergeCell ref="E69:E73"/>
    <mergeCell ref="E75:E80"/>
    <mergeCell ref="E83:E86"/>
    <mergeCell ref="E88:E91"/>
  </mergeCells>
  <phoneticPr fontId="18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位置</vt:lpstr>
      <vt:lpstr>2 表1-4-1</vt:lpstr>
      <vt:lpstr>5 禁采区</vt:lpstr>
      <vt:lpstr>6 保留区</vt:lpstr>
      <vt:lpstr>7 可采区</vt:lpstr>
      <vt:lpstr>9.2 分区汇总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</dc:creator>
  <cp:lastModifiedBy>shd</cp:lastModifiedBy>
  <dcterms:created xsi:type="dcterms:W3CDTF">2006-09-16T00:00:00Z</dcterms:created>
  <dcterms:modified xsi:type="dcterms:W3CDTF">2023-05-29T03:34:58Z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